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/>
  <bookViews>
    <workbookView xWindow="60" yWindow="30" windowWidth="15600" windowHeight="11760" tabRatio="730"/>
  </bookViews>
  <sheets>
    <sheet name="Beispiel Milchkuh " sheetId="9" r:id="rId1"/>
    <sheet name="Leerformular mit Formeln" sheetId="11" r:id="rId2"/>
    <sheet name="Leerformular ohne Formeln" sheetId="12" r:id="rId3"/>
  </sheets>
  <definedNames>
    <definedName name="_xlnm.Print_Area" localSheetId="0">'Beispiel Milchkuh '!$B$2:$V$41</definedName>
    <definedName name="_xlnm.Print_Area" localSheetId="1">'Leerformular mit Formeln'!$B$2:$V$41</definedName>
    <definedName name="_xlnm.Print_Area" localSheetId="2">'Leerformular ohne Formeln'!$B$2:$V$41</definedName>
  </definedNames>
  <calcPr calcId="145621"/>
</workbook>
</file>

<file path=xl/calcChain.xml><?xml version="1.0" encoding="utf-8"?>
<calcChain xmlns="http://schemas.openxmlformats.org/spreadsheetml/2006/main">
  <c r="L36" i="12" l="1"/>
  <c r="K36" i="12"/>
  <c r="J36" i="12"/>
  <c r="I36" i="12"/>
  <c r="H36" i="12"/>
  <c r="G36" i="12"/>
  <c r="F36" i="12"/>
  <c r="E36" i="12"/>
  <c r="V39" i="11"/>
  <c r="U39" i="11"/>
  <c r="T39" i="11"/>
  <c r="S39" i="11"/>
  <c r="R39" i="11"/>
  <c r="Q39" i="11"/>
  <c r="P39" i="11"/>
  <c r="O39" i="11"/>
  <c r="N39" i="11"/>
  <c r="M39" i="11"/>
  <c r="U38" i="11"/>
  <c r="T38" i="11"/>
  <c r="S38" i="11"/>
  <c r="R38" i="11"/>
  <c r="Q38" i="11"/>
  <c r="P38" i="11"/>
  <c r="O38" i="11"/>
  <c r="N38" i="11"/>
  <c r="M38" i="11"/>
  <c r="L37" i="11"/>
  <c r="K37" i="11"/>
  <c r="J37" i="11"/>
  <c r="I37" i="11"/>
  <c r="H37" i="11"/>
  <c r="G37" i="11"/>
  <c r="F37" i="11"/>
  <c r="E37" i="11"/>
  <c r="D37" i="11"/>
  <c r="L36" i="11"/>
  <c r="K36" i="11"/>
  <c r="J36" i="11"/>
  <c r="I36" i="11"/>
  <c r="H36" i="11"/>
  <c r="G36" i="11"/>
  <c r="F36" i="11"/>
  <c r="E36" i="11"/>
  <c r="I29" i="11"/>
  <c r="U27" i="11"/>
  <c r="T27" i="11"/>
  <c r="S27" i="11"/>
  <c r="R27" i="11"/>
  <c r="Q27" i="11"/>
  <c r="P27" i="11"/>
  <c r="O27" i="11"/>
  <c r="N27" i="11"/>
  <c r="M27" i="11"/>
  <c r="U26" i="11"/>
  <c r="T26" i="11"/>
  <c r="S26" i="11"/>
  <c r="R26" i="11"/>
  <c r="Q26" i="11"/>
  <c r="P26" i="11"/>
  <c r="O26" i="11"/>
  <c r="V26" i="11" s="1"/>
  <c r="N26" i="11"/>
  <c r="M26" i="11"/>
  <c r="B24" i="11"/>
  <c r="B36" i="11" s="1"/>
  <c r="Q19" i="11"/>
  <c r="S12" i="11"/>
  <c r="P12" i="11"/>
  <c r="O12" i="11"/>
  <c r="V12" i="11" s="1"/>
  <c r="M12" i="11"/>
  <c r="R12" i="11" s="1"/>
  <c r="M11" i="11"/>
  <c r="T11" i="11" s="1"/>
  <c r="S10" i="11"/>
  <c r="M10" i="11"/>
  <c r="R10" i="11" s="1"/>
  <c r="M9" i="11"/>
  <c r="T9" i="11" s="1"/>
  <c r="S8" i="11"/>
  <c r="P8" i="11"/>
  <c r="O8" i="11"/>
  <c r="V8" i="11" s="1"/>
  <c r="M8" i="11"/>
  <c r="R8" i="11" s="1"/>
  <c r="O39" i="9"/>
  <c r="P39" i="9"/>
  <c r="Q39" i="9"/>
  <c r="R39" i="9"/>
  <c r="S39" i="9"/>
  <c r="T39" i="9"/>
  <c r="U39" i="9"/>
  <c r="N39" i="9"/>
  <c r="O38" i="9"/>
  <c r="P38" i="9"/>
  <c r="Q38" i="9"/>
  <c r="R38" i="9"/>
  <c r="S38" i="9"/>
  <c r="T38" i="9"/>
  <c r="U38" i="9"/>
  <c r="N38" i="9"/>
  <c r="V39" i="9"/>
  <c r="F37" i="9"/>
  <c r="G37" i="9"/>
  <c r="H37" i="9"/>
  <c r="I37" i="9"/>
  <c r="J37" i="9"/>
  <c r="K37" i="9"/>
  <c r="L37" i="9"/>
  <c r="E37" i="9"/>
  <c r="O27" i="9"/>
  <c r="P27" i="9"/>
  <c r="Q27" i="9"/>
  <c r="R27" i="9"/>
  <c r="S27" i="9"/>
  <c r="T27" i="9"/>
  <c r="U27" i="9"/>
  <c r="O26" i="9"/>
  <c r="P26" i="9"/>
  <c r="Q26" i="9"/>
  <c r="R26" i="9"/>
  <c r="S26" i="9"/>
  <c r="T26" i="9"/>
  <c r="U26" i="9"/>
  <c r="N27" i="9"/>
  <c r="N26" i="9"/>
  <c r="V38" i="11" l="1"/>
  <c r="V27" i="11"/>
  <c r="T10" i="11"/>
  <c r="O10" i="11"/>
  <c r="V10" i="11" s="1"/>
  <c r="T8" i="11"/>
  <c r="P10" i="11"/>
  <c r="T12" i="11"/>
  <c r="T13" i="11"/>
  <c r="T15" i="11" s="1"/>
  <c r="Q9" i="11"/>
  <c r="Q11" i="11"/>
  <c r="U11" i="11"/>
  <c r="R9" i="11"/>
  <c r="R13" i="11" s="1"/>
  <c r="R15" i="11" s="1"/>
  <c r="R11" i="11"/>
  <c r="U8" i="11"/>
  <c r="U10" i="11"/>
  <c r="U12" i="11"/>
  <c r="U9" i="11"/>
  <c r="M13" i="11"/>
  <c r="N9" i="11"/>
  <c r="N11" i="11"/>
  <c r="Q8" i="11"/>
  <c r="O9" i="11"/>
  <c r="V9" i="11" s="1"/>
  <c r="S9" i="11"/>
  <c r="S13" i="11" s="1"/>
  <c r="S15" i="11" s="1"/>
  <c r="Q10" i="11"/>
  <c r="O11" i="11"/>
  <c r="S11" i="11"/>
  <c r="Q12" i="11"/>
  <c r="N8" i="11"/>
  <c r="P9" i="11"/>
  <c r="N10" i="11"/>
  <c r="P11" i="11"/>
  <c r="P13" i="11" s="1"/>
  <c r="P15" i="11" s="1"/>
  <c r="N12" i="11"/>
  <c r="R24" i="11" l="1"/>
  <c r="R17" i="11"/>
  <c r="P17" i="11"/>
  <c r="P24" i="11"/>
  <c r="S17" i="11"/>
  <c r="S24" i="11"/>
  <c r="T17" i="11"/>
  <c r="T24" i="11"/>
  <c r="D24" i="11"/>
  <c r="D36" i="11" s="1"/>
  <c r="M24" i="11"/>
  <c r="M36" i="11" s="1"/>
  <c r="V11" i="11"/>
  <c r="V13" i="11" s="1"/>
  <c r="Q13" i="11"/>
  <c r="Q15" i="11" s="1"/>
  <c r="U13" i="11"/>
  <c r="U15" i="11" s="1"/>
  <c r="N13" i="11"/>
  <c r="O13" i="11"/>
  <c r="O15" i="11" s="1"/>
  <c r="M39" i="9"/>
  <c r="M38" i="9"/>
  <c r="D37" i="9"/>
  <c r="L36" i="9"/>
  <c r="K36" i="9"/>
  <c r="J36" i="9"/>
  <c r="I36" i="9"/>
  <c r="H36" i="9"/>
  <c r="G36" i="9"/>
  <c r="F36" i="9"/>
  <c r="E36" i="9"/>
  <c r="I29" i="9"/>
  <c r="M27" i="9"/>
  <c r="M26" i="9"/>
  <c r="B24" i="9"/>
  <c r="B36" i="9" s="1"/>
  <c r="Q19" i="9"/>
  <c r="M12" i="9"/>
  <c r="T12" i="9" s="1"/>
  <c r="M11" i="9"/>
  <c r="T11" i="9" s="1"/>
  <c r="M10" i="9"/>
  <c r="O10" i="9" s="1"/>
  <c r="M9" i="9"/>
  <c r="U9" i="9" s="1"/>
  <c r="M8" i="9"/>
  <c r="V24" i="11" l="1"/>
  <c r="L19" i="11"/>
  <c r="V19" i="11" s="1"/>
  <c r="B25" i="11" s="1"/>
  <c r="U17" i="11"/>
  <c r="U24" i="11"/>
  <c r="S36" i="11"/>
  <c r="O24" i="11"/>
  <c r="O17" i="11"/>
  <c r="P36" i="11"/>
  <c r="N24" i="11"/>
  <c r="N36" i="11" s="1"/>
  <c r="H15" i="11"/>
  <c r="Q17" i="11"/>
  <c r="Q24" i="11"/>
  <c r="T36" i="11"/>
  <c r="R36" i="11"/>
  <c r="M13" i="9"/>
  <c r="D24" i="9" s="1"/>
  <c r="D36" i="9" s="1"/>
  <c r="N8" i="9"/>
  <c r="P8" i="9"/>
  <c r="R8" i="9"/>
  <c r="T8" i="9"/>
  <c r="N9" i="9"/>
  <c r="P9" i="9"/>
  <c r="R9" i="9"/>
  <c r="T9" i="9"/>
  <c r="O8" i="9"/>
  <c r="Q8" i="9"/>
  <c r="S8" i="9"/>
  <c r="U8" i="9"/>
  <c r="O9" i="9"/>
  <c r="Q9" i="9"/>
  <c r="S9" i="9"/>
  <c r="T10" i="9"/>
  <c r="R10" i="9"/>
  <c r="P10" i="9"/>
  <c r="V10" i="9" s="1"/>
  <c r="N10" i="9"/>
  <c r="U10" i="9"/>
  <c r="S10" i="9"/>
  <c r="Q10" i="9"/>
  <c r="O11" i="9"/>
  <c r="Q11" i="9"/>
  <c r="S11" i="9"/>
  <c r="U11" i="9"/>
  <c r="O12" i="9"/>
  <c r="Q12" i="9"/>
  <c r="S12" i="9"/>
  <c r="U12" i="9"/>
  <c r="N11" i="9"/>
  <c r="P11" i="9"/>
  <c r="R11" i="9"/>
  <c r="N12" i="9"/>
  <c r="P12" i="9"/>
  <c r="R12" i="9"/>
  <c r="V26" i="9"/>
  <c r="V27" i="9"/>
  <c r="V38" i="9"/>
  <c r="O36" i="11" l="1"/>
  <c r="S25" i="11"/>
  <c r="O25" i="11"/>
  <c r="U25" i="11"/>
  <c r="U37" i="11" s="1"/>
  <c r="T25" i="11"/>
  <c r="R25" i="11"/>
  <c r="N25" i="11"/>
  <c r="N37" i="11" s="1"/>
  <c r="B37" i="11"/>
  <c r="Q25" i="11"/>
  <c r="Q37" i="11" s="1"/>
  <c r="M25" i="11"/>
  <c r="M37" i="11" s="1"/>
  <c r="M40" i="11" s="1"/>
  <c r="P25" i="11"/>
  <c r="U36" i="11"/>
  <c r="U40" i="11" s="1"/>
  <c r="U41" i="11" s="1"/>
  <c r="Q36" i="11"/>
  <c r="Q40" i="11" s="1"/>
  <c r="Q41" i="11" s="1"/>
  <c r="N40" i="11"/>
  <c r="V36" i="11"/>
  <c r="M24" i="9"/>
  <c r="M36" i="9" s="1"/>
  <c r="V9" i="9"/>
  <c r="U13" i="9"/>
  <c r="U15" i="9" s="1"/>
  <c r="Q13" i="9"/>
  <c r="Q15" i="9" s="1"/>
  <c r="R13" i="9"/>
  <c r="R15" i="9" s="1"/>
  <c r="N13" i="9"/>
  <c r="H15" i="9" s="1"/>
  <c r="V12" i="9"/>
  <c r="V11" i="9"/>
  <c r="S13" i="9"/>
  <c r="S15" i="9" s="1"/>
  <c r="O13" i="9"/>
  <c r="O15" i="9" s="1"/>
  <c r="V8" i="9"/>
  <c r="T13" i="9"/>
  <c r="T15" i="9" s="1"/>
  <c r="P13" i="9"/>
  <c r="P15" i="9" s="1"/>
  <c r="Q29" i="11" l="1"/>
  <c r="Q31" i="11" s="1"/>
  <c r="P37" i="11"/>
  <c r="P40" i="11" s="1"/>
  <c r="P41" i="11" s="1"/>
  <c r="P29" i="11"/>
  <c r="P31" i="11" s="1"/>
  <c r="P28" i="11"/>
  <c r="O37" i="11"/>
  <c r="O40" i="11" s="1"/>
  <c r="O41" i="11" s="1"/>
  <c r="V25" i="11"/>
  <c r="O29" i="11"/>
  <c r="Q28" i="11"/>
  <c r="U28" i="11"/>
  <c r="R37" i="11"/>
  <c r="R40" i="11" s="1"/>
  <c r="R41" i="11" s="1"/>
  <c r="R29" i="11"/>
  <c r="R28" i="11"/>
  <c r="S37" i="11"/>
  <c r="S40" i="11" s="1"/>
  <c r="S41" i="11" s="1"/>
  <c r="S28" i="11"/>
  <c r="S29" i="11"/>
  <c r="U29" i="11"/>
  <c r="T37" i="11"/>
  <c r="T40" i="11" s="1"/>
  <c r="T41" i="11" s="1"/>
  <c r="T28" i="11"/>
  <c r="T29" i="11"/>
  <c r="O28" i="11"/>
  <c r="V13" i="9"/>
  <c r="V24" i="9" s="1"/>
  <c r="P24" i="9"/>
  <c r="P17" i="9"/>
  <c r="S24" i="9"/>
  <c r="S17" i="9"/>
  <c r="N24" i="9"/>
  <c r="N36" i="9" s="1"/>
  <c r="Q24" i="9"/>
  <c r="Q17" i="9"/>
  <c r="T24" i="9"/>
  <c r="T17" i="9"/>
  <c r="O24" i="9"/>
  <c r="O17" i="9"/>
  <c r="R24" i="9"/>
  <c r="R17" i="9"/>
  <c r="U24" i="9"/>
  <c r="U17" i="9"/>
  <c r="V37" i="11" l="1"/>
  <c r="V40" i="11" s="1"/>
  <c r="V28" i="11"/>
  <c r="L19" i="9"/>
  <c r="V19" i="9" s="1"/>
  <c r="B25" i="9" s="1"/>
  <c r="N25" i="9" s="1"/>
  <c r="U36" i="9"/>
  <c r="R36" i="9"/>
  <c r="O36" i="9"/>
  <c r="T36" i="9"/>
  <c r="Q36" i="9"/>
  <c r="S36" i="9"/>
  <c r="V36" i="9"/>
  <c r="P36" i="9"/>
  <c r="Q25" i="9" l="1"/>
  <c r="M25" i="9"/>
  <c r="P25" i="9"/>
  <c r="O25" i="9"/>
  <c r="U25" i="9"/>
  <c r="B37" i="9"/>
  <c r="S25" i="9"/>
  <c r="R25" i="9"/>
  <c r="T25" i="9"/>
  <c r="M37" i="9"/>
  <c r="M40" i="9" s="1"/>
  <c r="N37" i="9"/>
  <c r="N40" i="9" s="1"/>
  <c r="P37" i="9" l="1"/>
  <c r="P28" i="9"/>
  <c r="P29" i="9"/>
  <c r="P31" i="9" s="1"/>
  <c r="Q37" i="9"/>
  <c r="Q29" i="9"/>
  <c r="Q31" i="9" s="1"/>
  <c r="Q28" i="9"/>
  <c r="U37" i="9"/>
  <c r="U29" i="9"/>
  <c r="U28" i="9"/>
  <c r="T37" i="9"/>
  <c r="T28" i="9"/>
  <c r="T29" i="9"/>
  <c r="R37" i="9"/>
  <c r="R28" i="9"/>
  <c r="R29" i="9"/>
  <c r="O37" i="9"/>
  <c r="V25" i="9"/>
  <c r="O29" i="9"/>
  <c r="O28" i="9"/>
  <c r="S37" i="9"/>
  <c r="S29" i="9"/>
  <c r="S28" i="9"/>
  <c r="S40" i="9" l="1"/>
  <c r="S41" i="9" s="1"/>
  <c r="O40" i="9"/>
  <c r="O41" i="9" s="1"/>
  <c r="T40" i="9"/>
  <c r="T41" i="9" s="1"/>
  <c r="Q40" i="9"/>
  <c r="Q41" i="9" s="1"/>
  <c r="V37" i="9"/>
  <c r="V40" i="9" s="1"/>
  <c r="V28" i="9"/>
  <c r="R40" i="9"/>
  <c r="R41" i="9" s="1"/>
  <c r="U40" i="9"/>
  <c r="U41" i="9" s="1"/>
  <c r="P40" i="9"/>
  <c r="P41" i="9" s="1"/>
</calcChain>
</file>

<file path=xl/sharedStrings.xml><?xml version="1.0" encoding="utf-8"?>
<sst xmlns="http://schemas.openxmlformats.org/spreadsheetml/2006/main" count="630" uniqueCount="81">
  <si>
    <t>Rationsberechnung für Milchkühe</t>
  </si>
  <si>
    <t>NEL</t>
  </si>
  <si>
    <t>Ca</t>
  </si>
  <si>
    <t>P</t>
  </si>
  <si>
    <t>Na</t>
  </si>
  <si>
    <t>K</t>
  </si>
  <si>
    <t>RNB-</t>
  </si>
  <si>
    <t>kg</t>
  </si>
  <si>
    <t>Futterart</t>
  </si>
  <si>
    <t>g/kg</t>
  </si>
  <si>
    <t>g</t>
  </si>
  <si>
    <t>MJ</t>
  </si>
  <si>
    <t>Wert</t>
  </si>
  <si>
    <t xml:space="preserve"> </t>
  </si>
  <si>
    <t>nXP</t>
  </si>
  <si>
    <t>-</t>
  </si>
  <si>
    <t>Viehsalz</t>
  </si>
  <si>
    <t>- Erhaltungsbedarf</t>
  </si>
  <si>
    <t>: Bedarf pro kg Milch</t>
  </si>
  <si>
    <t>Milch aus GF</t>
  </si>
  <si>
    <t>Ausgleichskraftfutter AF</t>
  </si>
  <si>
    <t>GF + AF</t>
  </si>
  <si>
    <t>Ausgleichskraftfutter (AF):______________</t>
  </si>
  <si>
    <t>Gewicht der Kühe:_________________________</t>
  </si>
  <si>
    <t>Datum:____________</t>
  </si>
  <si>
    <t xml:space="preserve"> Summe TM-, Nähr- und Mineralstoffgehalte Grundfutterration</t>
  </si>
  <si>
    <t>TM</t>
  </si>
  <si>
    <t>XF</t>
  </si>
  <si>
    <t>XP</t>
  </si>
  <si>
    <t>Betrieb:___________________________</t>
  </si>
  <si>
    <t>Nähr- u. Mineralstoffgehalte in 1000 g Trockenmasse (TM)</t>
  </si>
  <si>
    <t>FM</t>
  </si>
  <si>
    <t>Grundfutterration (GF)</t>
  </si>
  <si>
    <t>Grundfutterration GF</t>
  </si>
  <si>
    <t>AF</t>
  </si>
  <si>
    <t xml:space="preserve"> verbleibt für Milch</t>
  </si>
  <si>
    <t>Maissilage</t>
  </si>
  <si>
    <t>Grassilage</t>
  </si>
  <si>
    <t>Heu</t>
  </si>
  <si>
    <t>=</t>
  </si>
  <si>
    <t>MJ NEL/kg</t>
  </si>
  <si>
    <t>g nXP/kg</t>
  </si>
  <si>
    <t>Fehlbedarf:</t>
  </si>
  <si>
    <t xml:space="preserve"> -</t>
  </si>
  <si>
    <t>Nähr- u. Mineralstoffgehalte in 1000 g Frischmasse (FM)</t>
  </si>
  <si>
    <t>Menge Ausgleichsfutter (FM)</t>
  </si>
  <si>
    <t>XF in %:</t>
  </si>
  <si>
    <t>Milch aus GF+AF</t>
  </si>
  <si>
    <t>RNB-Ausgleichsfutter (FM)</t>
  </si>
  <si>
    <r>
      <rPr>
        <b/>
        <vertAlign val="superscript"/>
        <sz val="16"/>
        <rFont val="Arial"/>
        <family val="2"/>
      </rPr>
      <t xml:space="preserve">1       </t>
    </r>
    <r>
      <rPr>
        <b/>
        <sz val="16"/>
        <rFont val="Arial"/>
        <family val="2"/>
      </rPr>
      <t xml:space="preserve"> /</t>
    </r>
  </si>
  <si>
    <r>
      <rPr>
        <b/>
        <vertAlign val="superscript"/>
        <sz val="16"/>
        <rFont val="Arial"/>
        <family val="2"/>
      </rPr>
      <t>1</t>
    </r>
    <r>
      <rPr>
        <b/>
        <sz val="16"/>
        <rFont val="Arial"/>
        <family val="2"/>
      </rPr>
      <t xml:space="preserve"> in der Summe der Ration ist der RNB-Wert 
für FM und TM gleich</t>
    </r>
  </si>
  <si>
    <t>Summe GF, AF und LKF</t>
  </si>
  <si>
    <t>Milch aus GF, AF und LKF</t>
  </si>
  <si>
    <t>RNB-Ration</t>
  </si>
  <si>
    <t xml:space="preserve">LKF1 </t>
  </si>
  <si>
    <t>LKF2</t>
  </si>
  <si>
    <t>Gewicht der Kühe:_____700kg____________________</t>
  </si>
  <si>
    <t>Milchleistung in kg:</t>
  </si>
  <si>
    <t>Gruber Tabelle Milchkühe/Aufzuchtrinder</t>
  </si>
  <si>
    <t xml:space="preserve">              -&gt; Darf geändert werden!</t>
  </si>
  <si>
    <t xml:space="preserve">              -&gt; Nicht ändern!</t>
  </si>
  <si>
    <t>Blattschutz-Passwort: Kringell</t>
  </si>
  <si>
    <t>(Futterart kg x TM g/kg) / 1000 = TM kg</t>
  </si>
  <si>
    <t>Berechnung Nähr- u. Mineralstoffgehalte in der Tagesration:</t>
  </si>
  <si>
    <t>Beispiel Rohfaser:</t>
  </si>
  <si>
    <t>Rohfaser g (in 1000g T) x kg TM = Rohfaser g (Tagesration)</t>
  </si>
  <si>
    <t xml:space="preserve"> (Maissilage 12 kg x 350 g/kg TM) / 1000 = 4,2 kg TM  </t>
  </si>
  <si>
    <t>Rohfaser 190 g x 4,2 kg TM = 798 g Rohfaser Tagesration</t>
  </si>
  <si>
    <t xml:space="preserve">Notwendige Menge LF (FM):    </t>
  </si>
  <si>
    <t>mind. 22 % XF</t>
  </si>
  <si>
    <t>Berechnung Trockenmasse (TM) kg:</t>
  </si>
  <si>
    <t>Nähr- und Mineralstoffgehalte in der Ration</t>
  </si>
  <si>
    <t>gewünschte Milchleistung:</t>
  </si>
  <si>
    <t>Min.fu.</t>
  </si>
  <si>
    <t>Stand 2017</t>
  </si>
  <si>
    <t xml:space="preserve">Seite 20: nXP, MJ NEL </t>
  </si>
  <si>
    <t>Seite 22: Ca, P, Na, K</t>
  </si>
  <si>
    <t>Name:___________________________</t>
  </si>
  <si>
    <t>Milchleistung in kg: ________________________</t>
  </si>
  <si>
    <t>Leistungskraftfutter (LKF):_____________</t>
  </si>
  <si>
    <t>GF + AF + LKF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</si>
</sst>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General_)"/>
    <numFmt numFmtId="165" formatCode="0.0_)"/>
    <numFmt numFmtId="166" formatCode="0.00_)"/>
    <numFmt numFmtId="167" formatCode="0_)"/>
    <numFmt numFmtId="168" formatCode="0.0"/>
    <numFmt numFmtId="169" formatCode="0.0;[Red]0.0"/>
  </numFmts>
  <fonts count="43" x14ac:knownFonts="1">
    <font>
      <sz val="12"/>
      <name val="Courier"/>
    </font>
    <font>
      <sz val="10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sz val="18"/>
      <name val="Arial"/>
      <family val="2"/>
    </font>
    <font>
      <b/>
      <sz val="24"/>
      <name val="Arial"/>
      <family val="2"/>
    </font>
    <font>
      <sz val="16"/>
      <name val="Arial"/>
      <family val="2"/>
    </font>
    <font>
      <sz val="16"/>
      <color indexed="12"/>
      <name val="Arial"/>
      <family val="2"/>
    </font>
    <font>
      <b/>
      <sz val="16"/>
      <color indexed="10"/>
      <name val="Arial"/>
      <family val="2"/>
    </font>
    <font>
      <sz val="16"/>
      <color indexed="10"/>
      <name val="Arial"/>
      <family val="2"/>
    </font>
    <font>
      <b/>
      <sz val="16"/>
      <color indexed="17"/>
      <name val="Arial"/>
      <family val="2"/>
    </font>
    <font>
      <sz val="16"/>
      <color indexed="17"/>
      <name val="Arial"/>
      <family val="2"/>
    </font>
    <font>
      <b/>
      <sz val="16"/>
      <color indexed="12"/>
      <name val="Arial"/>
      <family val="2"/>
    </font>
    <font>
      <sz val="14"/>
      <name val="Arial"/>
      <family val="2"/>
    </font>
    <font>
      <sz val="16"/>
      <name val="Arial Unicode MS"/>
      <family val="2"/>
    </font>
    <font>
      <b/>
      <sz val="20"/>
      <name val="Arial"/>
      <family val="2"/>
    </font>
    <font>
      <b/>
      <sz val="14"/>
      <name val="Arial"/>
      <family val="2"/>
    </font>
    <font>
      <b/>
      <vertAlign val="superscript"/>
      <sz val="16"/>
      <name val="Arial"/>
      <family val="2"/>
    </font>
    <font>
      <b/>
      <sz val="22"/>
      <name val="Arial"/>
      <family val="2"/>
    </font>
    <font>
      <b/>
      <sz val="28"/>
      <name val="Arial"/>
      <family val="2"/>
    </font>
    <font>
      <b/>
      <sz val="22"/>
      <color rgb="FFFF0000"/>
      <name val="Arial"/>
      <family val="2"/>
    </font>
    <font>
      <b/>
      <sz val="22"/>
      <color theme="1"/>
      <name val="Arial"/>
      <family val="2"/>
    </font>
    <font>
      <b/>
      <sz val="16"/>
      <color theme="1"/>
      <name val="Arial"/>
      <family val="2"/>
    </font>
    <font>
      <b/>
      <sz val="16"/>
      <color rgb="FF0033CC"/>
      <name val="Arial"/>
      <family val="2"/>
    </font>
    <font>
      <sz val="16"/>
      <color rgb="FF0033CC"/>
      <name val="Arial"/>
      <family val="2"/>
    </font>
    <font>
      <sz val="12"/>
      <color indexed="12"/>
      <name val="Courier"/>
    </font>
    <font>
      <sz val="12"/>
      <color indexed="12"/>
      <name val="Courier"/>
      <family val="3"/>
    </font>
    <font>
      <sz val="12"/>
      <name val="Arial"/>
      <family val="2"/>
    </font>
    <font>
      <b/>
      <sz val="14"/>
      <color theme="1"/>
      <name val="Arial"/>
      <family val="2"/>
    </font>
    <font>
      <sz val="12"/>
      <color indexed="8"/>
      <name val="Courier"/>
      <family val="3"/>
    </font>
    <font>
      <sz val="14"/>
      <color indexed="12"/>
      <name val="Arial"/>
      <family val="2"/>
    </font>
    <font>
      <sz val="12"/>
      <color indexed="12"/>
      <name val="Arial"/>
      <family val="2"/>
    </font>
    <font>
      <sz val="12"/>
      <name val="Courier"/>
      <family val="3"/>
    </font>
    <font>
      <b/>
      <u/>
      <sz val="16"/>
      <name val="Arial"/>
      <family val="2"/>
    </font>
    <font>
      <sz val="16"/>
      <color rgb="FF00B0F0"/>
      <name val="Arial"/>
      <family val="2"/>
    </font>
    <font>
      <sz val="16"/>
      <name val="Courier"/>
      <family val="3"/>
    </font>
    <font>
      <sz val="16"/>
      <color theme="1"/>
      <name val="Arial"/>
      <family val="2"/>
    </font>
    <font>
      <sz val="18"/>
      <color theme="1"/>
      <name val="Arial"/>
      <family val="2"/>
    </font>
    <font>
      <sz val="18"/>
      <name val="Courier"/>
      <family val="3"/>
    </font>
    <font>
      <sz val="18"/>
      <color indexed="12"/>
      <name val="Courier"/>
      <family val="3"/>
    </font>
    <font>
      <b/>
      <u/>
      <sz val="18"/>
      <color theme="1"/>
      <name val="Arial"/>
      <family val="2"/>
    </font>
    <font>
      <sz val="18"/>
      <color indexed="12"/>
      <name val="Arial"/>
      <family val="2"/>
    </font>
    <font>
      <b/>
      <sz val="12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08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99"/>
        <bgColor indexed="64"/>
      </patternFill>
    </fill>
  </fills>
  <borders count="4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164" fontId="0" fillId="0" borderId="0"/>
    <xf numFmtId="9" fontId="1" fillId="0" borderId="0" applyFont="0" applyFill="0" applyBorder="0" applyAlignment="0" applyProtection="0"/>
  </cellStyleXfs>
  <cellXfs count="371">
    <xf numFmtId="164" fontId="0" fillId="0" borderId="0" xfId="0"/>
    <xf numFmtId="164" fontId="6" fillId="0" borderId="0" xfId="0" applyFont="1" applyAlignment="1" applyProtection="1">
      <alignment horizontal="left"/>
    </xf>
    <xf numFmtId="164" fontId="3" fillId="0" borderId="0" xfId="0" applyFont="1" applyAlignment="1" applyProtection="1">
      <alignment horizontal="left"/>
    </xf>
    <xf numFmtId="164" fontId="10" fillId="0" borderId="2" xfId="0" applyFont="1" applyBorder="1" applyAlignment="1" applyProtection="1">
      <alignment horizontal="left"/>
    </xf>
    <xf numFmtId="164" fontId="3" fillId="2" borderId="5" xfId="0" applyFont="1" applyFill="1" applyBorder="1" applyAlignment="1" applyProtection="1">
      <alignment horizontal="center"/>
    </xf>
    <xf numFmtId="164" fontId="3" fillId="2" borderId="7" xfId="0" applyFont="1" applyFill="1" applyBorder="1" applyAlignment="1" applyProtection="1">
      <alignment horizontal="center"/>
    </xf>
    <xf numFmtId="164" fontId="3" fillId="2" borderId="8" xfId="0" applyFont="1" applyFill="1" applyBorder="1" applyAlignment="1" applyProtection="1">
      <alignment horizontal="center"/>
    </xf>
    <xf numFmtId="166" fontId="6" fillId="0" borderId="0" xfId="0" applyNumberFormat="1" applyFont="1" applyBorder="1" applyAlignment="1" applyProtection="1">
      <alignment horizontal="fill"/>
    </xf>
    <xf numFmtId="4" fontId="6" fillId="0" borderId="0" xfId="0" applyNumberFormat="1" applyFont="1" applyBorder="1" applyProtection="1"/>
    <xf numFmtId="164" fontId="3" fillId="2" borderId="14" xfId="0" applyFont="1" applyFill="1" applyBorder="1" applyAlignment="1" applyProtection="1">
      <alignment horizontal="center"/>
    </xf>
    <xf numFmtId="164" fontId="8" fillId="3" borderId="22" xfId="0" applyFont="1" applyFill="1" applyBorder="1" applyAlignment="1" applyProtection="1">
      <alignment horizontal="left"/>
    </xf>
    <xf numFmtId="164" fontId="23" fillId="0" borderId="2" xfId="0" applyFont="1" applyBorder="1" applyAlignment="1" applyProtection="1">
      <alignment horizontal="left"/>
    </xf>
    <xf numFmtId="168" fontId="6" fillId="5" borderId="11" xfId="0" applyNumberFormat="1" applyFont="1" applyFill="1" applyBorder="1" applyAlignment="1" applyProtection="1">
      <alignment horizontal="center" vertical="center"/>
    </xf>
    <xf numFmtId="168" fontId="6" fillId="5" borderId="10" xfId="0" applyNumberFormat="1" applyFont="1" applyFill="1" applyBorder="1" applyAlignment="1" applyProtection="1">
      <alignment horizontal="center" vertical="center"/>
    </xf>
    <xf numFmtId="168" fontId="6" fillId="5" borderId="21" xfId="0" applyNumberFormat="1" applyFont="1" applyFill="1" applyBorder="1" applyAlignment="1" applyProtection="1">
      <alignment horizontal="center" vertical="center"/>
    </xf>
    <xf numFmtId="168" fontId="6" fillId="5" borderId="12" xfId="0" applyNumberFormat="1" applyFont="1" applyFill="1" applyBorder="1" applyAlignment="1" applyProtection="1">
      <alignment horizontal="center" vertical="center"/>
    </xf>
    <xf numFmtId="168" fontId="2" fillId="5" borderId="13" xfId="0" applyNumberFormat="1" applyFont="1" applyFill="1" applyBorder="1" applyAlignment="1" applyProtection="1">
      <alignment horizontal="center" vertical="center"/>
    </xf>
    <xf numFmtId="164" fontId="3" fillId="2" borderId="0" xfId="0" applyFont="1" applyFill="1" applyBorder="1" applyAlignment="1" applyProtection="1">
      <alignment horizontal="center"/>
    </xf>
    <xf numFmtId="164" fontId="3" fillId="2" borderId="3" xfId="0" applyFont="1" applyFill="1" applyBorder="1" applyAlignment="1" applyProtection="1">
      <alignment horizontal="center"/>
    </xf>
    <xf numFmtId="164" fontId="3" fillId="2" borderId="29" xfId="0" applyFont="1" applyFill="1" applyBorder="1" applyAlignment="1" applyProtection="1">
      <alignment horizontal="center"/>
    </xf>
    <xf numFmtId="164" fontId="3" fillId="2" borderId="28" xfId="0" applyFont="1" applyFill="1" applyBorder="1" applyAlignment="1" applyProtection="1">
      <alignment horizontal="center"/>
    </xf>
    <xf numFmtId="164" fontId="3" fillId="2" borderId="30" xfId="0" applyFont="1" applyFill="1" applyBorder="1" applyAlignment="1" applyProtection="1">
      <alignment horizontal="center"/>
    </xf>
    <xf numFmtId="164" fontId="8" fillId="3" borderId="25" xfId="0" applyFont="1" applyFill="1" applyBorder="1" applyAlignment="1" applyProtection="1">
      <alignment horizontal="left"/>
    </xf>
    <xf numFmtId="164" fontId="23" fillId="0" borderId="40" xfId="0" applyFont="1" applyBorder="1" applyAlignment="1" applyProtection="1">
      <alignment horizontal="left"/>
    </xf>
    <xf numFmtId="168" fontId="6" fillId="0" borderId="0" xfId="0" applyNumberFormat="1" applyFont="1" applyBorder="1" applyAlignment="1" applyProtection="1">
      <alignment horizontal="left"/>
    </xf>
    <xf numFmtId="168" fontId="6" fillId="0" borderId="0" xfId="0" applyNumberFormat="1" applyFont="1" applyBorder="1" applyProtection="1"/>
    <xf numFmtId="168" fontId="6" fillId="0" borderId="0" xfId="0" applyNumberFormat="1" applyFont="1" applyBorder="1" applyAlignment="1" applyProtection="1">
      <alignment horizontal="fill"/>
    </xf>
    <xf numFmtId="165" fontId="22" fillId="7" borderId="21" xfId="0" applyNumberFormat="1" applyFont="1" applyFill="1" applyBorder="1" applyProtection="1">
      <protection locked="0"/>
    </xf>
    <xf numFmtId="168" fontId="6" fillId="7" borderId="28" xfId="0" applyNumberFormat="1" applyFont="1" applyFill="1" applyBorder="1" applyAlignment="1" applyProtection="1">
      <alignment horizontal="center" vertical="center"/>
      <protection locked="0"/>
    </xf>
    <xf numFmtId="168" fontId="6" fillId="7" borderId="10" xfId="0" applyNumberFormat="1" applyFont="1" applyFill="1" applyBorder="1" applyAlignment="1" applyProtection="1">
      <alignment horizontal="center" vertical="center"/>
      <protection locked="0"/>
    </xf>
    <xf numFmtId="165" fontId="12" fillId="7" borderId="31" xfId="0" applyNumberFormat="1" applyFont="1" applyFill="1" applyBorder="1" applyProtection="1">
      <protection locked="0"/>
    </xf>
    <xf numFmtId="168" fontId="6" fillId="7" borderId="37" xfId="0" applyNumberFormat="1" applyFont="1" applyFill="1" applyBorder="1" applyAlignment="1" applyProtection="1">
      <alignment horizontal="center" vertical="center"/>
      <protection locked="0"/>
    </xf>
    <xf numFmtId="168" fontId="6" fillId="7" borderId="38" xfId="0" applyNumberFormat="1" applyFont="1" applyFill="1" applyBorder="1" applyAlignment="1" applyProtection="1">
      <alignment horizontal="center" vertical="center"/>
      <protection locked="0"/>
    </xf>
    <xf numFmtId="165" fontId="12" fillId="7" borderId="19" xfId="0" applyNumberFormat="1" applyFont="1" applyFill="1" applyBorder="1" applyProtection="1">
      <protection locked="0"/>
    </xf>
    <xf numFmtId="168" fontId="6" fillId="7" borderId="35" xfId="0" applyNumberFormat="1" applyFont="1" applyFill="1" applyBorder="1" applyAlignment="1" applyProtection="1">
      <alignment vertical="center"/>
      <protection locked="0"/>
    </xf>
    <xf numFmtId="168" fontId="6" fillId="7" borderId="13" xfId="0" applyNumberFormat="1" applyFont="1" applyFill="1" applyBorder="1" applyAlignment="1" applyProtection="1">
      <alignment vertical="center"/>
      <protection locked="0"/>
    </xf>
    <xf numFmtId="168" fontId="6" fillId="7" borderId="29" xfId="0" applyNumberFormat="1" applyFont="1" applyFill="1" applyBorder="1" applyAlignment="1" applyProtection="1">
      <alignment horizontal="center" vertical="center"/>
      <protection locked="0"/>
    </xf>
    <xf numFmtId="164" fontId="3" fillId="7" borderId="21" xfId="0" applyFont="1" applyFill="1" applyBorder="1" applyAlignment="1" applyProtection="1">
      <alignment horizontal="left"/>
      <protection locked="0"/>
    </xf>
    <xf numFmtId="165" fontId="3" fillId="7" borderId="21" xfId="0" applyNumberFormat="1" applyFont="1" applyFill="1" applyBorder="1" applyAlignment="1" applyProtection="1">
      <alignment horizontal="left"/>
      <protection locked="0"/>
    </xf>
    <xf numFmtId="165" fontId="3" fillId="7" borderId="19" xfId="0" applyNumberFormat="1" applyFont="1" applyFill="1" applyBorder="1" applyAlignment="1" applyProtection="1">
      <alignment horizontal="left"/>
      <protection locked="0"/>
    </xf>
    <xf numFmtId="168" fontId="6" fillId="7" borderId="34" xfId="0" applyNumberFormat="1" applyFont="1" applyFill="1" applyBorder="1" applyAlignment="1" applyProtection="1">
      <alignment horizontal="center" vertical="center"/>
      <protection locked="0"/>
    </xf>
    <xf numFmtId="164" fontId="3" fillId="7" borderId="19" xfId="0" applyFont="1" applyFill="1" applyBorder="1" applyAlignment="1" applyProtection="1">
      <alignment horizontal="left"/>
      <protection locked="0"/>
    </xf>
    <xf numFmtId="168" fontId="7" fillId="7" borderId="13" xfId="0" applyNumberFormat="1" applyFont="1" applyFill="1" applyBorder="1" applyAlignment="1" applyProtection="1">
      <alignment horizontal="center" vertical="center"/>
      <protection locked="0"/>
    </xf>
    <xf numFmtId="168" fontId="7" fillId="7" borderId="35" xfId="0" applyNumberFormat="1" applyFont="1" applyFill="1" applyBorder="1" applyAlignment="1" applyProtection="1">
      <alignment horizontal="center" vertical="center"/>
      <protection locked="0"/>
    </xf>
    <xf numFmtId="164" fontId="25" fillId="0" borderId="0" xfId="0" applyFont="1" applyAlignment="1" applyProtection="1">
      <alignment horizontal="center"/>
    </xf>
    <xf numFmtId="164" fontId="0" fillId="0" borderId="0" xfId="0" applyBorder="1" applyAlignment="1" applyProtection="1">
      <alignment horizontal="center"/>
    </xf>
    <xf numFmtId="164" fontId="25" fillId="0" borderId="0" xfId="0" applyFont="1" applyBorder="1" applyAlignment="1" applyProtection="1">
      <alignment horizontal="center"/>
    </xf>
    <xf numFmtId="164" fontId="26" fillId="0" borderId="0" xfId="0" applyFont="1" applyBorder="1" applyAlignment="1" applyProtection="1">
      <alignment horizontal="center"/>
    </xf>
    <xf numFmtId="164" fontId="0" fillId="0" borderId="0" xfId="0" applyAlignment="1" applyProtection="1">
      <alignment horizontal="center"/>
    </xf>
    <xf numFmtId="164" fontId="25" fillId="0" borderId="0" xfId="0" applyFont="1" applyAlignment="1" applyProtection="1">
      <alignment horizontal="left"/>
    </xf>
    <xf numFmtId="164" fontId="29" fillId="0" borderId="0" xfId="0" applyFont="1" applyBorder="1" applyProtection="1"/>
    <xf numFmtId="164" fontId="25" fillId="0" borderId="0" xfId="0" applyFont="1" applyProtection="1"/>
    <xf numFmtId="164" fontId="0" fillId="0" borderId="0" xfId="0" applyProtection="1"/>
    <xf numFmtId="165" fontId="31" fillId="0" borderId="0" xfId="0" applyNumberFormat="1" applyFont="1" applyProtection="1"/>
    <xf numFmtId="165" fontId="31" fillId="0" borderId="0" xfId="0" applyNumberFormat="1" applyFont="1" applyBorder="1" applyProtection="1"/>
    <xf numFmtId="164" fontId="25" fillId="0" borderId="0" xfId="0" applyFont="1" applyBorder="1" applyProtection="1"/>
    <xf numFmtId="164" fontId="32" fillId="0" borderId="0" xfId="0" applyFont="1" applyAlignment="1" applyProtection="1">
      <alignment horizontal="left"/>
    </xf>
    <xf numFmtId="164" fontId="27" fillId="0" borderId="0" xfId="0" applyFont="1" applyProtection="1"/>
    <xf numFmtId="168" fontId="29" fillId="0" borderId="0" xfId="0" applyNumberFormat="1" applyFont="1" applyBorder="1" applyAlignment="1" applyProtection="1">
      <alignment horizontal="center"/>
    </xf>
    <xf numFmtId="164" fontId="0" fillId="0" borderId="0" xfId="0" applyBorder="1" applyProtection="1"/>
    <xf numFmtId="164" fontId="27" fillId="0" borderId="0" xfId="0" applyFont="1" applyBorder="1" applyProtection="1"/>
    <xf numFmtId="164" fontId="32" fillId="0" borderId="0" xfId="0" applyFont="1" applyProtection="1"/>
    <xf numFmtId="167" fontId="31" fillId="0" borderId="0" xfId="0" applyNumberFormat="1" applyFont="1" applyBorder="1" applyProtection="1"/>
    <xf numFmtId="168" fontId="0" fillId="0" borderId="0" xfId="0" applyNumberFormat="1" applyBorder="1" applyAlignment="1" applyProtection="1">
      <alignment horizontal="center"/>
    </xf>
    <xf numFmtId="164" fontId="27" fillId="0" borderId="0" xfId="0" applyFont="1" applyFill="1" applyBorder="1" applyAlignment="1" applyProtection="1">
      <alignment horizontal="center"/>
    </xf>
    <xf numFmtId="164" fontId="27" fillId="0" borderId="0" xfId="0" applyFont="1" applyFill="1" applyBorder="1" applyAlignment="1" applyProtection="1">
      <alignment horizontal="right"/>
    </xf>
    <xf numFmtId="165" fontId="30" fillId="0" borderId="0" xfId="0" applyNumberFormat="1" applyFont="1" applyFill="1" applyBorder="1" applyAlignment="1" applyProtection="1">
      <alignment horizontal="center"/>
    </xf>
    <xf numFmtId="2" fontId="3" fillId="5" borderId="11" xfId="0" applyNumberFormat="1" applyFont="1" applyFill="1" applyBorder="1" applyAlignment="1" applyProtection="1">
      <alignment horizontal="center" vertical="center"/>
    </xf>
    <xf numFmtId="2" fontId="6" fillId="5" borderId="9" xfId="0" applyNumberFormat="1" applyFont="1" applyFill="1" applyBorder="1" applyProtection="1"/>
    <xf numFmtId="165" fontId="34" fillId="0" borderId="0" xfId="0" applyNumberFormat="1" applyFont="1" applyAlignment="1" applyProtection="1">
      <alignment horizontal="right"/>
    </xf>
    <xf numFmtId="165" fontId="12" fillId="0" borderId="0" xfId="0" applyNumberFormat="1" applyFont="1" applyProtection="1"/>
    <xf numFmtId="165" fontId="7" fillId="0" borderId="0" xfId="0" applyNumberFormat="1" applyFont="1" applyProtection="1"/>
    <xf numFmtId="1" fontId="7" fillId="0" borderId="0" xfId="0" applyNumberFormat="1" applyFont="1" applyFill="1" applyBorder="1" applyAlignment="1" applyProtection="1">
      <alignment horizontal="center"/>
    </xf>
    <xf numFmtId="165" fontId="7" fillId="0" borderId="0" xfId="0" applyNumberFormat="1" applyFont="1" applyFill="1" applyBorder="1" applyAlignment="1" applyProtection="1">
      <alignment horizontal="center"/>
    </xf>
    <xf numFmtId="165" fontId="7" fillId="0" borderId="0" xfId="0" applyNumberFormat="1" applyFont="1" applyBorder="1" applyProtection="1"/>
    <xf numFmtId="164" fontId="35" fillId="0" borderId="0" xfId="0" applyFont="1" applyProtection="1"/>
    <xf numFmtId="165" fontId="6" fillId="0" borderId="0" xfId="0" applyNumberFormat="1" applyFont="1" applyProtection="1"/>
    <xf numFmtId="165" fontId="37" fillId="6" borderId="0" xfId="0" applyNumberFormat="1" applyFont="1" applyFill="1" applyBorder="1" applyAlignment="1" applyProtection="1">
      <alignment horizontal="left"/>
    </xf>
    <xf numFmtId="164" fontId="38" fillId="6" borderId="0" xfId="0" applyFont="1" applyFill="1" applyProtection="1"/>
    <xf numFmtId="164" fontId="39" fillId="6" borderId="0" xfId="0" applyFont="1" applyFill="1" applyProtection="1"/>
    <xf numFmtId="165" fontId="40" fillId="6" borderId="0" xfId="0" applyNumberFormat="1" applyFont="1" applyFill="1" applyBorder="1" applyProtection="1"/>
    <xf numFmtId="164" fontId="38" fillId="6" borderId="0" xfId="0" applyFont="1" applyFill="1" applyBorder="1" applyProtection="1"/>
    <xf numFmtId="164" fontId="39" fillId="6" borderId="0" xfId="0" applyFont="1" applyFill="1" applyBorder="1" applyProtection="1"/>
    <xf numFmtId="165" fontId="37" fillId="4" borderId="0" xfId="0" applyNumberFormat="1" applyFont="1" applyFill="1" applyBorder="1" applyAlignment="1" applyProtection="1">
      <alignment horizontal="left"/>
    </xf>
    <xf numFmtId="165" fontId="41" fillId="4" borderId="0" xfId="0" applyNumberFormat="1" applyFont="1" applyFill="1" applyBorder="1" applyProtection="1"/>
    <xf numFmtId="167" fontId="41" fillId="4" borderId="0" xfId="0" applyNumberFormat="1" applyFont="1" applyFill="1" applyBorder="1" applyProtection="1"/>
    <xf numFmtId="165" fontId="40" fillId="4" borderId="0" xfId="0" applyNumberFormat="1" applyFont="1" applyFill="1" applyBorder="1" applyProtection="1"/>
    <xf numFmtId="168" fontId="6" fillId="5" borderId="15" xfId="0" applyNumberFormat="1" applyFont="1" applyFill="1" applyBorder="1" applyAlignment="1" applyProtection="1">
      <alignment horizontal="center" vertical="center"/>
    </xf>
    <xf numFmtId="168" fontId="6" fillId="5" borderId="23" xfId="0" applyNumberFormat="1" applyFont="1" applyFill="1" applyBorder="1" applyAlignment="1" applyProtection="1">
      <alignment horizontal="center" vertical="center"/>
    </xf>
    <xf numFmtId="165" fontId="36" fillId="7" borderId="0" xfId="0" applyNumberFormat="1" applyFont="1" applyFill="1" applyBorder="1" applyAlignment="1" applyProtection="1">
      <alignment horizontal="left"/>
    </xf>
    <xf numFmtId="165" fontId="36" fillId="8" borderId="0" xfId="0" applyNumberFormat="1" applyFont="1" applyFill="1" applyBorder="1" applyAlignment="1" applyProtection="1">
      <alignment horizontal="left"/>
    </xf>
    <xf numFmtId="165" fontId="36" fillId="0" borderId="0" xfId="0" applyNumberFormat="1" applyFont="1" applyFill="1" applyBorder="1" applyAlignment="1" applyProtection="1">
      <alignment horizontal="left"/>
    </xf>
    <xf numFmtId="165" fontId="37" fillId="0" borderId="0" xfId="0" applyNumberFormat="1" applyFont="1" applyFill="1" applyBorder="1" applyAlignment="1" applyProtection="1">
      <alignment horizontal="left"/>
    </xf>
    <xf numFmtId="164" fontId="38" fillId="0" borderId="0" xfId="0" applyFont="1" applyFill="1" applyProtection="1"/>
    <xf numFmtId="164" fontId="39" fillId="0" borderId="0" xfId="0" applyFont="1" applyFill="1" applyProtection="1"/>
    <xf numFmtId="165" fontId="40" fillId="0" borderId="0" xfId="0" applyNumberFormat="1" applyFont="1" applyFill="1" applyBorder="1" applyProtection="1"/>
    <xf numFmtId="164" fontId="38" fillId="0" borderId="0" xfId="0" applyFont="1" applyFill="1" applyBorder="1" applyProtection="1"/>
    <xf numFmtId="164" fontId="39" fillId="0" borderId="0" xfId="0" applyFont="1" applyFill="1" applyBorder="1" applyProtection="1"/>
    <xf numFmtId="165" fontId="41" fillId="0" borderId="0" xfId="0" applyNumberFormat="1" applyFont="1" applyFill="1" applyBorder="1" applyProtection="1"/>
    <xf numFmtId="167" fontId="41" fillId="0" borderId="0" xfId="0" applyNumberFormat="1" applyFont="1" applyFill="1" applyBorder="1" applyProtection="1"/>
    <xf numFmtId="164" fontId="6" fillId="0" borderId="0" xfId="0" applyFont="1" applyProtection="1"/>
    <xf numFmtId="164" fontId="4" fillId="0" borderId="0" xfId="0" applyFont="1" applyProtection="1"/>
    <xf numFmtId="164" fontId="5" fillId="0" borderId="0" xfId="0" applyFont="1" applyAlignment="1" applyProtection="1">
      <alignment horizontal="left"/>
    </xf>
    <xf numFmtId="164" fontId="3" fillId="0" borderId="0" xfId="0" applyFont="1" applyProtection="1"/>
    <xf numFmtId="164" fontId="2" fillId="0" borderId="0" xfId="0" applyFont="1" applyAlignment="1" applyProtection="1">
      <alignment horizontal="left"/>
    </xf>
    <xf numFmtId="164" fontId="7" fillId="0" borderId="0" xfId="0" applyFont="1" applyBorder="1" applyProtection="1"/>
    <xf numFmtId="164" fontId="7" fillId="0" borderId="0" xfId="0" applyFont="1" applyProtection="1"/>
    <xf numFmtId="164" fontId="33" fillId="0" borderId="0" xfId="0" applyFont="1" applyAlignment="1" applyProtection="1">
      <alignment horizontal="center"/>
    </xf>
    <xf numFmtId="164" fontId="33" fillId="0" borderId="0" xfId="0" applyFont="1" applyProtection="1"/>
    <xf numFmtId="164" fontId="7" fillId="0" borderId="1" xfId="0" applyFont="1" applyBorder="1" applyProtection="1"/>
    <xf numFmtId="164" fontId="9" fillId="3" borderId="27" xfId="0" applyFont="1" applyFill="1" applyBorder="1" applyProtection="1"/>
    <xf numFmtId="164" fontId="6" fillId="0" borderId="2" xfId="0" applyFont="1" applyBorder="1" applyProtection="1"/>
    <xf numFmtId="164" fontId="24" fillId="0" borderId="3" xfId="0" applyFont="1" applyBorder="1" applyProtection="1"/>
    <xf numFmtId="164" fontId="24" fillId="0" borderId="2" xfId="0" applyFont="1" applyBorder="1" applyProtection="1"/>
    <xf numFmtId="164" fontId="11" fillId="0" borderId="2" xfId="0" applyFont="1" applyBorder="1" applyProtection="1"/>
    <xf numFmtId="164" fontId="7" fillId="0" borderId="2" xfId="0" applyFont="1" applyBorder="1" applyProtection="1"/>
    <xf numFmtId="164" fontId="6" fillId="0" borderId="4" xfId="0" applyFont="1" applyBorder="1" applyProtection="1"/>
    <xf numFmtId="164" fontId="3" fillId="2" borderId="18" xfId="0" applyFont="1" applyFill="1" applyBorder="1" applyAlignment="1" applyProtection="1">
      <alignment horizontal="center"/>
    </xf>
    <xf numFmtId="164" fontId="23" fillId="2" borderId="5" xfId="0" applyFont="1" applyFill="1" applyBorder="1" applyAlignment="1" applyProtection="1">
      <alignment horizontal="center"/>
    </xf>
    <xf numFmtId="164" fontId="12" fillId="2" borderId="8" xfId="0" applyFont="1" applyFill="1" applyBorder="1" applyAlignment="1" applyProtection="1">
      <alignment horizontal="center"/>
    </xf>
    <xf numFmtId="164" fontId="12" fillId="2" borderId="29" xfId="0" applyFont="1" applyFill="1" applyBorder="1" applyAlignment="1" applyProtection="1">
      <alignment horizontal="center"/>
    </xf>
    <xf numFmtId="164" fontId="23" fillId="2" borderId="7" xfId="0" applyFont="1" applyFill="1" applyBorder="1" applyAlignment="1" applyProtection="1">
      <alignment horizontal="center"/>
    </xf>
    <xf numFmtId="168" fontId="6" fillId="5" borderId="14" xfId="0" applyNumberFormat="1" applyFont="1" applyFill="1" applyBorder="1" applyAlignment="1" applyProtection="1">
      <alignment horizontal="center" vertical="center"/>
    </xf>
    <xf numFmtId="168" fontId="6" fillId="5" borderId="28" xfId="0" applyNumberFormat="1" applyFont="1" applyFill="1" applyBorder="1" applyAlignment="1" applyProtection="1">
      <alignment horizontal="center" vertical="center"/>
    </xf>
    <xf numFmtId="168" fontId="6" fillId="5" borderId="30" xfId="0" applyNumberFormat="1" applyFont="1" applyFill="1" applyBorder="1" applyAlignment="1" applyProtection="1">
      <alignment horizontal="center" vertical="center"/>
    </xf>
    <xf numFmtId="164" fontId="6" fillId="0" borderId="0" xfId="0" applyFont="1" applyFill="1" applyProtection="1"/>
    <xf numFmtId="164" fontId="4" fillId="0" borderId="0" xfId="0" applyFont="1" applyFill="1" applyProtection="1"/>
    <xf numFmtId="168" fontId="6" fillId="0" borderId="0" xfId="0" applyNumberFormat="1" applyFont="1" applyProtection="1"/>
    <xf numFmtId="168" fontId="6" fillId="0" borderId="0" xfId="0" applyNumberFormat="1" applyFont="1" applyAlignment="1" applyProtection="1">
      <alignment horizontal="left"/>
    </xf>
    <xf numFmtId="168" fontId="7" fillId="0" borderId="0" xfId="0" applyNumberFormat="1" applyFont="1" applyAlignment="1" applyProtection="1">
      <alignment horizontal="left"/>
    </xf>
    <xf numFmtId="168" fontId="3" fillId="5" borderId="28" xfId="0" applyNumberFormat="1" applyFont="1" applyFill="1" applyBorder="1" applyAlignment="1" applyProtection="1">
      <alignment horizontal="center" vertical="center"/>
    </xf>
    <xf numFmtId="168" fontId="3" fillId="5" borderId="10" xfId="0" applyNumberFormat="1" applyFont="1" applyFill="1" applyBorder="1" applyAlignment="1" applyProtection="1">
      <alignment horizontal="center" vertical="center"/>
    </xf>
    <xf numFmtId="168" fontId="3" fillId="5" borderId="21" xfId="0" applyNumberFormat="1" applyFont="1" applyFill="1" applyBorder="1" applyAlignment="1" applyProtection="1">
      <alignment horizontal="center" vertical="center"/>
    </xf>
    <xf numFmtId="168" fontId="4" fillId="0" borderId="0" xfId="0" applyNumberFormat="1" applyFont="1" applyProtection="1"/>
    <xf numFmtId="168" fontId="6" fillId="0" borderId="0" xfId="0" quotePrefix="1" applyNumberFormat="1" applyFont="1" applyProtection="1"/>
    <xf numFmtId="168" fontId="12" fillId="5" borderId="11" xfId="0" quotePrefix="1" applyNumberFormat="1" applyFont="1" applyFill="1" applyBorder="1" applyAlignment="1" applyProtection="1">
      <alignment horizontal="center" vertical="center"/>
    </xf>
    <xf numFmtId="168" fontId="3" fillId="5" borderId="10" xfId="0" quotePrefix="1" applyNumberFormat="1" applyFont="1" applyFill="1" applyBorder="1" applyAlignment="1" applyProtection="1">
      <alignment horizontal="center" vertical="center"/>
    </xf>
    <xf numFmtId="168" fontId="3" fillId="5" borderId="41" xfId="0" quotePrefix="1" applyNumberFormat="1" applyFont="1" applyFill="1" applyBorder="1" applyAlignment="1" applyProtection="1">
      <alignment horizontal="center" vertical="center"/>
    </xf>
    <xf numFmtId="168" fontId="6" fillId="4" borderId="0" xfId="0" applyNumberFormat="1" applyFont="1" applyFill="1" applyProtection="1"/>
    <xf numFmtId="168" fontId="15" fillId="5" borderId="24" xfId="0" applyNumberFormat="1" applyFont="1" applyFill="1" applyBorder="1" applyAlignment="1" applyProtection="1">
      <alignment horizontal="right"/>
    </xf>
    <xf numFmtId="168" fontId="3" fillId="5" borderId="10" xfId="1" applyNumberFormat="1" applyFont="1" applyFill="1" applyBorder="1" applyAlignment="1" applyProtection="1">
      <alignment horizontal="center" vertical="center"/>
    </xf>
    <xf numFmtId="168" fontId="14" fillId="5" borderId="10" xfId="0" applyNumberFormat="1" applyFont="1" applyFill="1" applyBorder="1" applyAlignment="1" applyProtection="1">
      <alignment horizontal="center" vertical="center"/>
    </xf>
    <xf numFmtId="168" fontId="7" fillId="0" borderId="0" xfId="0" applyNumberFormat="1" applyFont="1" applyBorder="1" applyProtection="1"/>
    <xf numFmtId="168" fontId="3" fillId="5" borderId="30" xfId="0" quotePrefix="1" applyNumberFormat="1" applyFont="1" applyFill="1" applyBorder="1" applyAlignment="1" applyProtection="1">
      <alignment horizontal="center" vertical="center"/>
    </xf>
    <xf numFmtId="164" fontId="7" fillId="4" borderId="0" xfId="0" applyFont="1" applyFill="1" applyProtection="1"/>
    <xf numFmtId="168" fontId="6" fillId="0" borderId="0" xfId="0" applyNumberFormat="1" applyFont="1" applyAlignment="1" applyProtection="1">
      <alignment horizontal="center"/>
    </xf>
    <xf numFmtId="168" fontId="12" fillId="0" borderId="0" xfId="0" applyNumberFormat="1" applyFont="1" applyProtection="1"/>
    <xf numFmtId="168" fontId="12" fillId="5" borderId="12" xfId="0" quotePrefix="1" applyNumberFormat="1" applyFont="1" applyFill="1" applyBorder="1" applyAlignment="1" applyProtection="1">
      <alignment horizontal="center" vertical="center"/>
    </xf>
    <xf numFmtId="168" fontId="3" fillId="5" borderId="13" xfId="0" quotePrefix="1" applyNumberFormat="1" applyFont="1" applyFill="1" applyBorder="1" applyAlignment="1" applyProtection="1">
      <alignment horizontal="center" vertical="center"/>
    </xf>
    <xf numFmtId="168" fontId="3" fillId="5" borderId="13" xfId="0" applyNumberFormat="1" applyFont="1" applyFill="1" applyBorder="1" applyAlignment="1" applyProtection="1">
      <alignment horizontal="center" vertical="center"/>
    </xf>
    <xf numFmtId="168" fontId="6" fillId="5" borderId="13" xfId="0" applyNumberFormat="1" applyFont="1" applyFill="1" applyBorder="1" applyAlignment="1" applyProtection="1">
      <alignment horizontal="center" vertical="center"/>
    </xf>
    <xf numFmtId="168" fontId="3" fillId="5" borderId="19" xfId="0" quotePrefix="1" applyNumberFormat="1" applyFont="1" applyFill="1" applyBorder="1" applyAlignment="1" applyProtection="1">
      <alignment horizontal="center" vertical="center"/>
    </xf>
    <xf numFmtId="164" fontId="6" fillId="0" borderId="0" xfId="0" applyFont="1" applyBorder="1" applyProtection="1"/>
    <xf numFmtId="164" fontId="8" fillId="0" borderId="0" xfId="0" applyFont="1" applyProtection="1"/>
    <xf numFmtId="164" fontId="9" fillId="0" borderId="0" xfId="0" applyFont="1" applyProtection="1"/>
    <xf numFmtId="168" fontId="3" fillId="5" borderId="24" xfId="0" applyNumberFormat="1" applyFont="1" applyFill="1" applyBorder="1" applyAlignment="1" applyProtection="1">
      <alignment horizontal="center"/>
    </xf>
    <xf numFmtId="168" fontId="3" fillId="0" borderId="0" xfId="0" applyNumberFormat="1" applyFont="1" applyBorder="1" applyAlignment="1" applyProtection="1">
      <alignment horizontal="left"/>
    </xf>
    <xf numFmtId="168" fontId="3" fillId="0" borderId="0" xfId="0" applyNumberFormat="1" applyFont="1" applyBorder="1" applyProtection="1"/>
    <xf numFmtId="168" fontId="9" fillId="3" borderId="0" xfId="0" applyNumberFormat="1" applyFont="1" applyFill="1" applyBorder="1" applyProtection="1"/>
    <xf numFmtId="168" fontId="3" fillId="5" borderId="24" xfId="0" applyNumberFormat="1" applyFont="1" applyFill="1" applyBorder="1" applyAlignment="1" applyProtection="1">
      <alignment horizontal="center" vertical="center"/>
    </xf>
    <xf numFmtId="168" fontId="6" fillId="0" borderId="0" xfId="0" applyNumberFormat="1" applyFont="1" applyBorder="1" applyAlignment="1" applyProtection="1">
      <alignment horizontal="center" vertical="center"/>
    </xf>
    <xf numFmtId="164" fontId="3" fillId="0" borderId="0" xfId="0" applyFont="1" applyBorder="1" applyProtection="1"/>
    <xf numFmtId="2" fontId="9" fillId="0" borderId="0" xfId="0" applyNumberFormat="1" applyFont="1" applyFill="1" applyBorder="1" applyProtection="1"/>
    <xf numFmtId="164" fontId="9" fillId="3" borderId="20" xfId="0" applyFont="1" applyFill="1" applyBorder="1" applyProtection="1"/>
    <xf numFmtId="164" fontId="6" fillId="0" borderId="40" xfId="0" applyFont="1" applyBorder="1" applyProtection="1"/>
    <xf numFmtId="164" fontId="12" fillId="2" borderId="7" xfId="0" applyFont="1" applyFill="1" applyBorder="1" applyAlignment="1" applyProtection="1">
      <alignment horizontal="center"/>
    </xf>
    <xf numFmtId="164" fontId="3" fillId="5" borderId="21" xfId="0" applyFont="1" applyFill="1" applyBorder="1" applyAlignment="1" applyProtection="1">
      <alignment horizontal="left"/>
    </xf>
    <xf numFmtId="168" fontId="3" fillId="5" borderId="15" xfId="0" applyNumberFormat="1" applyFont="1" applyFill="1" applyBorder="1" applyAlignment="1" applyProtection="1">
      <alignment horizontal="center" vertical="center"/>
    </xf>
    <xf numFmtId="168" fontId="3" fillId="5" borderId="11" xfId="0" applyNumberFormat="1" applyFont="1" applyFill="1" applyBorder="1" applyAlignment="1" applyProtection="1">
      <alignment horizontal="center" vertical="center"/>
    </xf>
    <xf numFmtId="168" fontId="9" fillId="0" borderId="0" xfId="0" applyNumberFormat="1" applyFont="1" applyProtection="1"/>
    <xf numFmtId="168" fontId="3" fillId="0" borderId="0" xfId="0" applyNumberFormat="1" applyFont="1" applyProtection="1"/>
    <xf numFmtId="168" fontId="3" fillId="5" borderId="21" xfId="0" quotePrefix="1" applyNumberFormat="1" applyFont="1" applyFill="1" applyBorder="1" applyAlignment="1" applyProtection="1">
      <alignment horizontal="center" vertical="center"/>
    </xf>
    <xf numFmtId="164" fontId="4" fillId="0" borderId="0" xfId="0" applyFont="1" applyBorder="1" applyProtection="1"/>
    <xf numFmtId="164" fontId="16" fillId="0" borderId="26" xfId="0" applyFont="1" applyBorder="1" applyProtection="1"/>
    <xf numFmtId="168" fontId="16" fillId="0" borderId="0" xfId="0" quotePrefix="1" applyNumberFormat="1" applyFont="1" applyBorder="1" applyAlignment="1" applyProtection="1">
      <alignment horizontal="center"/>
    </xf>
    <xf numFmtId="168" fontId="13" fillId="3" borderId="0" xfId="0" applyNumberFormat="1" applyFont="1" applyFill="1" applyBorder="1" applyProtection="1"/>
    <xf numFmtId="169" fontId="16" fillId="3" borderId="0" xfId="0" applyNumberFormat="1" applyFont="1" applyFill="1" applyBorder="1" applyProtection="1"/>
    <xf numFmtId="169" fontId="16" fillId="0" borderId="0" xfId="0" applyNumberFormat="1" applyFont="1" applyFill="1" applyBorder="1" applyProtection="1"/>
    <xf numFmtId="168" fontId="3" fillId="0" borderId="0" xfId="0" quotePrefix="1" applyNumberFormat="1" applyFont="1" applyBorder="1" applyAlignment="1" applyProtection="1">
      <alignment horizontal="center"/>
    </xf>
    <xf numFmtId="164" fontId="4" fillId="0" borderId="42" xfId="0" applyFont="1" applyBorder="1" applyProtection="1"/>
    <xf numFmtId="168" fontId="6" fillId="3" borderId="26" xfId="0" applyNumberFormat="1" applyFont="1" applyFill="1" applyBorder="1" applyProtection="1"/>
    <xf numFmtId="168" fontId="15" fillId="5" borderId="27" xfId="0" applyNumberFormat="1" applyFont="1" applyFill="1" applyBorder="1" applyAlignment="1" applyProtection="1">
      <alignment horizontal="center"/>
    </xf>
    <xf numFmtId="164" fontId="20" fillId="0" borderId="17" xfId="0" applyFont="1" applyBorder="1" applyProtection="1"/>
    <xf numFmtId="164" fontId="13" fillId="0" borderId="0" xfId="0" applyFont="1" applyProtection="1"/>
    <xf numFmtId="164" fontId="21" fillId="0" borderId="0" xfId="0" applyFont="1" applyBorder="1" applyProtection="1"/>
    <xf numFmtId="168" fontId="6" fillId="3" borderId="0" xfId="0" applyNumberFormat="1" applyFont="1" applyFill="1" applyBorder="1" applyProtection="1"/>
    <xf numFmtId="169" fontId="15" fillId="3" borderId="0" xfId="0" applyNumberFormat="1" applyFont="1" applyFill="1" applyBorder="1" applyProtection="1"/>
    <xf numFmtId="169" fontId="15" fillId="0" borderId="0" xfId="0" applyNumberFormat="1" applyFont="1" applyFill="1" applyBorder="1" applyProtection="1"/>
    <xf numFmtId="164" fontId="3" fillId="2" borderId="16" xfId="0" applyFont="1" applyFill="1" applyBorder="1" applyAlignment="1" applyProtection="1">
      <alignment horizontal="center"/>
    </xf>
    <xf numFmtId="168" fontId="6" fillId="5" borderId="19" xfId="0" applyNumberFormat="1" applyFont="1" applyFill="1" applyBorder="1" applyAlignment="1" applyProtection="1">
      <alignment horizontal="center" vertical="center"/>
    </xf>
    <xf numFmtId="165" fontId="16" fillId="0" borderId="0" xfId="0" applyNumberFormat="1" applyFont="1" applyFill="1" applyBorder="1" applyAlignment="1" applyProtection="1">
      <alignment horizontal="center"/>
    </xf>
    <xf numFmtId="1" fontId="22" fillId="0" borderId="0" xfId="0" applyNumberFormat="1" applyFont="1" applyFill="1" applyBorder="1" applyAlignment="1" applyProtection="1">
      <alignment horizontal="center"/>
    </xf>
    <xf numFmtId="164" fontId="22" fillId="0" borderId="0" xfId="0" applyFont="1" applyFill="1" applyBorder="1" applyAlignment="1" applyProtection="1">
      <alignment horizontal="center"/>
    </xf>
    <xf numFmtId="164" fontId="28" fillId="0" borderId="0" xfId="0" applyFont="1" applyFill="1" applyBorder="1" applyAlignment="1" applyProtection="1">
      <alignment horizontal="center"/>
    </xf>
    <xf numFmtId="164" fontId="33" fillId="7" borderId="0" xfId="0" applyFont="1" applyFill="1" applyBorder="1" applyAlignment="1" applyProtection="1">
      <alignment horizontal="left" vertical="center"/>
      <protection locked="0"/>
    </xf>
    <xf numFmtId="2" fontId="6" fillId="7" borderId="9" xfId="0" applyNumberFormat="1" applyFont="1" applyFill="1" applyBorder="1" applyProtection="1">
      <protection locked="0"/>
    </xf>
    <xf numFmtId="168" fontId="6" fillId="7" borderId="33" xfId="0" applyNumberFormat="1" applyFont="1" applyFill="1" applyBorder="1" applyAlignment="1" applyProtection="1">
      <alignment horizontal="center" vertical="center"/>
      <protection locked="0"/>
    </xf>
    <xf numFmtId="168" fontId="6" fillId="7" borderId="3" xfId="0" applyNumberFormat="1" applyFont="1" applyFill="1" applyBorder="1" applyAlignment="1" applyProtection="1">
      <alignment horizontal="center" vertical="center"/>
      <protection locked="0"/>
    </xf>
    <xf numFmtId="168" fontId="6" fillId="7" borderId="0" xfId="0" applyNumberFormat="1" applyFont="1" applyFill="1" applyBorder="1" applyAlignment="1" applyProtection="1">
      <alignment horizontal="center" vertical="center"/>
      <protection locked="0"/>
    </xf>
    <xf numFmtId="2" fontId="6" fillId="7" borderId="12" xfId="0" applyNumberFormat="1" applyFont="1" applyFill="1" applyBorder="1" applyProtection="1">
      <protection locked="0"/>
    </xf>
    <xf numFmtId="168" fontId="6" fillId="7" borderId="32" xfId="0" applyNumberFormat="1" applyFont="1" applyFill="1" applyBorder="1" applyAlignment="1" applyProtection="1">
      <alignment vertical="center"/>
      <protection locked="0"/>
    </xf>
    <xf numFmtId="168" fontId="6" fillId="7" borderId="39" xfId="0" applyNumberFormat="1" applyFont="1" applyFill="1" applyBorder="1" applyAlignment="1" applyProtection="1">
      <alignment horizontal="center" vertical="center"/>
      <protection locked="0"/>
    </xf>
    <xf numFmtId="2" fontId="6" fillId="7" borderId="11" xfId="0" applyNumberFormat="1" applyFont="1" applyFill="1" applyBorder="1" applyAlignment="1" applyProtection="1">
      <alignment horizontal="center" vertical="center"/>
      <protection locked="0"/>
    </xf>
    <xf numFmtId="168" fontId="6" fillId="7" borderId="15" xfId="0" applyNumberFormat="1" applyFont="1" applyFill="1" applyBorder="1" applyAlignment="1" applyProtection="1">
      <alignment horizontal="center" vertical="center"/>
      <protection locked="0"/>
    </xf>
    <xf numFmtId="168" fontId="6" fillId="7" borderId="23" xfId="0" applyNumberFormat="1" applyFont="1" applyFill="1" applyBorder="1" applyAlignment="1" applyProtection="1">
      <alignment horizontal="center" vertical="center"/>
      <protection locked="0"/>
    </xf>
    <xf numFmtId="168" fontId="3" fillId="7" borderId="23" xfId="0" applyNumberFormat="1" applyFont="1" applyFill="1" applyBorder="1" applyAlignment="1" applyProtection="1">
      <alignment horizontal="center" vertical="center"/>
      <protection locked="0"/>
    </xf>
    <xf numFmtId="2" fontId="6" fillId="7" borderId="12" xfId="0" applyNumberFormat="1" applyFont="1" applyFill="1" applyBorder="1" applyAlignment="1" applyProtection="1">
      <alignment horizontal="center" vertical="center"/>
      <protection locked="0"/>
    </xf>
    <xf numFmtId="168" fontId="6" fillId="7" borderId="32" xfId="0" applyNumberFormat="1" applyFont="1" applyFill="1" applyBorder="1" applyAlignment="1" applyProtection="1">
      <alignment horizontal="center" vertical="center"/>
      <protection locked="0"/>
    </xf>
    <xf numFmtId="168" fontId="6" fillId="7" borderId="13" xfId="0" applyNumberFormat="1" applyFont="1" applyFill="1" applyBorder="1" applyAlignment="1" applyProtection="1">
      <alignment horizontal="center" vertical="center"/>
      <protection locked="0"/>
    </xf>
    <xf numFmtId="168" fontId="6" fillId="7" borderId="35" xfId="0" applyNumberFormat="1" applyFont="1" applyFill="1" applyBorder="1" applyAlignment="1" applyProtection="1">
      <alignment horizontal="center" vertical="center"/>
      <protection locked="0"/>
    </xf>
    <xf numFmtId="168" fontId="18" fillId="7" borderId="24" xfId="0" applyNumberFormat="1" applyFont="1" applyFill="1" applyBorder="1" applyProtection="1">
      <protection locked="0"/>
    </xf>
    <xf numFmtId="2" fontId="6" fillId="7" borderId="36" xfId="0" applyNumberFormat="1" applyFont="1" applyFill="1" applyBorder="1" applyProtection="1">
      <protection locked="0"/>
    </xf>
    <xf numFmtId="164" fontId="3" fillId="0" borderId="0" xfId="0" applyFont="1" applyAlignment="1" applyProtection="1">
      <alignment horizontal="left"/>
      <protection locked="0"/>
    </xf>
    <xf numFmtId="168" fontId="12" fillId="5" borderId="15" xfId="0" quotePrefix="1" applyNumberFormat="1" applyFont="1" applyFill="1" applyBorder="1" applyAlignment="1" applyProtection="1">
      <alignment horizontal="center" vertical="center"/>
    </xf>
    <xf numFmtId="168" fontId="3" fillId="5" borderId="43" xfId="0" applyNumberFormat="1" applyFont="1" applyFill="1" applyBorder="1" applyAlignment="1" applyProtection="1">
      <alignment horizontal="center" vertical="center"/>
    </xf>
    <xf numFmtId="2" fontId="3" fillId="5" borderId="24" xfId="0" applyNumberFormat="1" applyFont="1" applyFill="1" applyBorder="1" applyAlignment="1" applyProtection="1">
      <alignment vertical="center"/>
    </xf>
    <xf numFmtId="168" fontId="12" fillId="5" borderId="32" xfId="0" quotePrefix="1" applyNumberFormat="1" applyFont="1" applyFill="1" applyBorder="1" applyAlignment="1" applyProtection="1">
      <alignment horizontal="center" vertical="center"/>
    </xf>
    <xf numFmtId="168" fontId="6" fillId="0" borderId="0" xfId="0" applyNumberFormat="1" applyFont="1" applyAlignment="1" applyProtection="1">
      <alignment horizontal="right"/>
    </xf>
    <xf numFmtId="168" fontId="42" fillId="0" borderId="25" xfId="0" applyNumberFormat="1" applyFont="1" applyBorder="1" applyAlignment="1" applyProtection="1">
      <alignment horizontal="center"/>
    </xf>
    <xf numFmtId="1" fontId="3" fillId="5" borderId="24" xfId="0" applyNumberFormat="1" applyFont="1" applyFill="1" applyBorder="1" applyAlignment="1" applyProtection="1">
      <alignment horizontal="center"/>
    </xf>
    <xf numFmtId="2" fontId="6" fillId="5" borderId="11" xfId="0" applyNumberFormat="1" applyFont="1" applyFill="1" applyBorder="1" applyAlignment="1" applyProtection="1">
      <alignment horizontal="center" vertical="center"/>
      <protection locked="0"/>
    </xf>
    <xf numFmtId="164" fontId="16" fillId="5" borderId="21" xfId="0" applyFont="1" applyFill="1" applyBorder="1" applyAlignment="1" applyProtection="1">
      <alignment horizontal="left"/>
    </xf>
    <xf numFmtId="168" fontId="4" fillId="5" borderId="13" xfId="0" applyNumberFormat="1" applyFont="1" applyFill="1" applyBorder="1" applyAlignment="1" applyProtection="1">
      <alignment horizontal="center" vertical="center"/>
    </xf>
    <xf numFmtId="2" fontId="3" fillId="5" borderId="24" xfId="0" applyNumberFormat="1" applyFont="1" applyFill="1" applyBorder="1" applyAlignment="1" applyProtection="1">
      <alignment horizontal="center" vertical="center"/>
    </xf>
    <xf numFmtId="168" fontId="15" fillId="5" borderId="27" xfId="0" applyNumberFormat="1" applyFont="1" applyFill="1" applyBorder="1" applyAlignment="1" applyProtection="1">
      <alignment horizontal="center" vertical="center"/>
    </xf>
    <xf numFmtId="1" fontId="2" fillId="5" borderId="24" xfId="0" applyNumberFormat="1" applyFont="1" applyFill="1" applyBorder="1" applyAlignment="1" applyProtection="1">
      <alignment horizontal="center" vertical="center"/>
    </xf>
    <xf numFmtId="168" fontId="18" fillId="7" borderId="24" xfId="0" applyNumberFormat="1" applyFont="1" applyFill="1" applyBorder="1" applyAlignment="1" applyProtection="1">
      <alignment horizontal="center" vertical="center"/>
      <protection locked="0"/>
    </xf>
    <xf numFmtId="2" fontId="6" fillId="0" borderId="9" xfId="0" applyNumberFormat="1" applyFont="1" applyFill="1" applyBorder="1" applyProtection="1"/>
    <xf numFmtId="2" fontId="3" fillId="0" borderId="11" xfId="0" applyNumberFormat="1" applyFont="1" applyFill="1" applyBorder="1" applyAlignment="1" applyProtection="1">
      <alignment horizontal="center" vertical="center"/>
    </xf>
    <xf numFmtId="164" fontId="3" fillId="0" borderId="21" xfId="0" applyFont="1" applyFill="1" applyBorder="1" applyAlignment="1" applyProtection="1">
      <alignment horizontal="left"/>
      <protection locked="0"/>
    </xf>
    <xf numFmtId="168" fontId="6" fillId="0" borderId="10" xfId="0" applyNumberFormat="1" applyFont="1" applyFill="1" applyBorder="1" applyAlignment="1" applyProtection="1">
      <alignment horizontal="center" vertical="center"/>
    </xf>
    <xf numFmtId="165" fontId="3" fillId="0" borderId="21" xfId="0" applyNumberFormat="1" applyFont="1" applyFill="1" applyBorder="1" applyAlignment="1" applyProtection="1">
      <alignment horizontal="left"/>
      <protection locked="0"/>
    </xf>
    <xf numFmtId="168" fontId="6" fillId="0" borderId="10" xfId="0" applyNumberFormat="1" applyFont="1" applyFill="1" applyBorder="1" applyAlignment="1" applyProtection="1">
      <alignment horizontal="center" vertical="center"/>
      <protection locked="0"/>
    </xf>
    <xf numFmtId="165" fontId="3" fillId="0" borderId="19" xfId="0" applyNumberFormat="1" applyFont="1" applyFill="1" applyBorder="1" applyAlignment="1" applyProtection="1">
      <alignment horizontal="left"/>
      <protection locked="0"/>
    </xf>
    <xf numFmtId="168" fontId="6" fillId="0" borderId="13" xfId="0" applyNumberFormat="1" applyFont="1" applyFill="1" applyBorder="1" applyAlignment="1" applyProtection="1">
      <alignment horizontal="center" vertical="center"/>
    </xf>
    <xf numFmtId="168" fontId="6" fillId="0" borderId="34" xfId="0" applyNumberFormat="1" applyFont="1" applyFill="1" applyBorder="1" applyAlignment="1" applyProtection="1">
      <alignment horizontal="center" vertical="center"/>
      <protection locked="0"/>
    </xf>
    <xf numFmtId="164" fontId="3" fillId="0" borderId="19" xfId="0" applyFont="1" applyFill="1" applyBorder="1" applyAlignment="1" applyProtection="1">
      <alignment horizontal="left"/>
      <protection locked="0"/>
    </xf>
    <xf numFmtId="168" fontId="7" fillId="0" borderId="13" xfId="0" applyNumberFormat="1" applyFont="1" applyFill="1" applyBorder="1" applyAlignment="1" applyProtection="1">
      <alignment horizontal="center" vertical="center"/>
      <protection locked="0"/>
    </xf>
    <xf numFmtId="168" fontId="7" fillId="0" borderId="35" xfId="0" applyNumberFormat="1" applyFont="1" applyFill="1" applyBorder="1" applyAlignment="1" applyProtection="1">
      <alignment horizontal="center" vertical="center"/>
      <protection locked="0"/>
    </xf>
    <xf numFmtId="2" fontId="6" fillId="0" borderId="9" xfId="0" applyNumberFormat="1" applyFont="1" applyFill="1" applyBorder="1" applyProtection="1">
      <protection locked="0"/>
    </xf>
    <xf numFmtId="165" fontId="22" fillId="0" borderId="21" xfId="0" applyNumberFormat="1" applyFont="1" applyFill="1" applyBorder="1" applyProtection="1">
      <protection locked="0"/>
    </xf>
    <xf numFmtId="168" fontId="6" fillId="0" borderId="33" xfId="0" applyNumberFormat="1" applyFont="1" applyFill="1" applyBorder="1" applyAlignment="1" applyProtection="1">
      <alignment horizontal="center" vertical="center"/>
      <protection locked="0"/>
    </xf>
    <xf numFmtId="168" fontId="6" fillId="0" borderId="28" xfId="0" applyNumberFormat="1" applyFont="1" applyFill="1" applyBorder="1" applyAlignment="1" applyProtection="1">
      <alignment horizontal="center" vertical="center"/>
      <protection locked="0"/>
    </xf>
    <xf numFmtId="168" fontId="6" fillId="0" borderId="3" xfId="0" applyNumberFormat="1" applyFont="1" applyFill="1" applyBorder="1" applyAlignment="1" applyProtection="1">
      <alignment horizontal="center" vertical="center"/>
      <protection locked="0"/>
    </xf>
    <xf numFmtId="168" fontId="6" fillId="0" borderId="14" xfId="0" applyNumberFormat="1" applyFont="1" applyFill="1" applyBorder="1" applyAlignment="1" applyProtection="1">
      <alignment horizontal="center" vertical="center"/>
    </xf>
    <xf numFmtId="168" fontId="6" fillId="0" borderId="28" xfId="0" applyNumberFormat="1" applyFont="1" applyFill="1" applyBorder="1" applyAlignment="1" applyProtection="1">
      <alignment horizontal="center" vertical="center"/>
    </xf>
    <xf numFmtId="168" fontId="6" fillId="0" borderId="30" xfId="0" applyNumberFormat="1" applyFont="1" applyFill="1" applyBorder="1" applyAlignment="1" applyProtection="1">
      <alignment horizontal="center" vertical="center"/>
    </xf>
    <xf numFmtId="165" fontId="12" fillId="0" borderId="31" xfId="0" applyNumberFormat="1" applyFont="1" applyFill="1" applyBorder="1" applyProtection="1">
      <protection locked="0"/>
    </xf>
    <xf numFmtId="168" fontId="6" fillId="0" borderId="37" xfId="0" applyNumberFormat="1" applyFont="1" applyFill="1" applyBorder="1" applyAlignment="1" applyProtection="1">
      <alignment horizontal="center" vertical="center"/>
      <protection locked="0"/>
    </xf>
    <xf numFmtId="168" fontId="6" fillId="0" borderId="38" xfId="0" applyNumberFormat="1" applyFont="1" applyFill="1" applyBorder="1" applyAlignment="1" applyProtection="1">
      <alignment horizontal="center" vertical="center"/>
      <protection locked="0"/>
    </xf>
    <xf numFmtId="168" fontId="6" fillId="0" borderId="0" xfId="0" applyNumberFormat="1" applyFont="1" applyFill="1" applyBorder="1" applyAlignment="1" applyProtection="1">
      <alignment horizontal="center" vertical="center"/>
      <protection locked="0"/>
    </xf>
    <xf numFmtId="2" fontId="6" fillId="0" borderId="12" xfId="0" applyNumberFormat="1" applyFont="1" applyFill="1" applyBorder="1" applyProtection="1">
      <protection locked="0"/>
    </xf>
    <xf numFmtId="165" fontId="12" fillId="0" borderId="19" xfId="0" applyNumberFormat="1" applyFont="1" applyFill="1" applyBorder="1" applyProtection="1">
      <protection locked="0"/>
    </xf>
    <xf numFmtId="168" fontId="6" fillId="0" borderId="32" xfId="0" applyNumberFormat="1" applyFont="1" applyFill="1" applyBorder="1" applyAlignment="1" applyProtection="1">
      <alignment vertical="center"/>
      <protection locked="0"/>
    </xf>
    <xf numFmtId="168" fontId="6" fillId="0" borderId="13" xfId="0" applyNumberFormat="1" applyFont="1" applyFill="1" applyBorder="1" applyAlignment="1" applyProtection="1">
      <alignment vertical="center"/>
      <protection locked="0"/>
    </xf>
    <xf numFmtId="168" fontId="6" fillId="0" borderId="35" xfId="0" applyNumberFormat="1" applyFont="1" applyFill="1" applyBorder="1" applyAlignment="1" applyProtection="1">
      <alignment vertical="center"/>
      <protection locked="0"/>
    </xf>
    <xf numFmtId="168" fontId="6" fillId="0" borderId="39" xfId="0" applyNumberFormat="1" applyFont="1" applyFill="1" applyBorder="1" applyAlignment="1" applyProtection="1">
      <alignment horizontal="center" vertical="center"/>
      <protection locked="0"/>
    </xf>
    <xf numFmtId="164" fontId="7" fillId="0" borderId="0" xfId="0" applyFont="1" applyFill="1" applyProtection="1"/>
    <xf numFmtId="168" fontId="6" fillId="0" borderId="0" xfId="0" applyNumberFormat="1" applyFont="1" applyFill="1" applyBorder="1" applyAlignment="1" applyProtection="1">
      <alignment horizontal="left"/>
    </xf>
    <xf numFmtId="168" fontId="6" fillId="0" borderId="0" xfId="0" applyNumberFormat="1" applyFont="1" applyFill="1" applyProtection="1"/>
    <xf numFmtId="168" fontId="6" fillId="0" borderId="0" xfId="0" applyNumberFormat="1" applyFont="1" applyFill="1" applyAlignment="1" applyProtection="1">
      <alignment horizontal="left"/>
    </xf>
    <xf numFmtId="168" fontId="7" fillId="0" borderId="0" xfId="0" applyNumberFormat="1" applyFont="1" applyFill="1" applyAlignment="1" applyProtection="1">
      <alignment horizontal="left"/>
    </xf>
    <xf numFmtId="168" fontId="3" fillId="0" borderId="43" xfId="0" applyNumberFormat="1" applyFont="1" applyFill="1" applyBorder="1" applyAlignment="1" applyProtection="1">
      <alignment horizontal="center" vertical="center"/>
    </xf>
    <xf numFmtId="168" fontId="3" fillId="0" borderId="28" xfId="0" applyNumberFormat="1" applyFont="1" applyFill="1" applyBorder="1" applyAlignment="1" applyProtection="1">
      <alignment horizontal="center" vertical="center"/>
    </xf>
    <xf numFmtId="168" fontId="3" fillId="0" borderId="10" xfId="0" applyNumberFormat="1" applyFont="1" applyFill="1" applyBorder="1" applyAlignment="1" applyProtection="1">
      <alignment horizontal="center" vertical="center"/>
    </xf>
    <xf numFmtId="168" fontId="3" fillId="0" borderId="21" xfId="0" applyNumberFormat="1" applyFont="1" applyFill="1" applyBorder="1" applyAlignment="1" applyProtection="1">
      <alignment horizontal="center" vertical="center"/>
    </xf>
    <xf numFmtId="168" fontId="4" fillId="0" borderId="0" xfId="0" applyNumberFormat="1" applyFont="1" applyFill="1" applyProtection="1"/>
    <xf numFmtId="168" fontId="6" fillId="0" borderId="0" xfId="0" quotePrefix="1" applyNumberFormat="1" applyFont="1" applyFill="1" applyProtection="1"/>
    <xf numFmtId="168" fontId="15" fillId="0" borderId="24" xfId="0" applyNumberFormat="1" applyFont="1" applyFill="1" applyBorder="1" applyAlignment="1" applyProtection="1">
      <alignment horizontal="right"/>
    </xf>
    <xf numFmtId="168" fontId="3" fillId="0" borderId="10" xfId="1" applyNumberFormat="1" applyFont="1" applyFill="1" applyBorder="1" applyAlignment="1" applyProtection="1">
      <alignment horizontal="center" vertical="center"/>
    </xf>
    <xf numFmtId="168" fontId="14" fillId="0" borderId="10" xfId="0" applyNumberFormat="1" applyFont="1" applyFill="1" applyBorder="1" applyAlignment="1" applyProtection="1">
      <alignment horizontal="center" vertical="center"/>
    </xf>
    <xf numFmtId="168" fontId="6" fillId="0" borderId="21" xfId="0" applyNumberFormat="1" applyFont="1" applyFill="1" applyBorder="1" applyAlignment="1" applyProtection="1">
      <alignment horizontal="center" vertical="center"/>
    </xf>
    <xf numFmtId="4" fontId="6" fillId="0" borderId="0" xfId="0" applyNumberFormat="1" applyFont="1" applyFill="1" applyBorder="1" applyProtection="1"/>
    <xf numFmtId="168" fontId="6" fillId="0" borderId="0" xfId="0" applyNumberFormat="1" applyFont="1" applyFill="1" applyBorder="1" applyProtection="1"/>
    <xf numFmtId="168" fontId="7" fillId="0" borderId="0" xfId="0" applyNumberFormat="1" applyFont="1" applyFill="1" applyBorder="1" applyProtection="1"/>
    <xf numFmtId="168" fontId="6" fillId="0" borderId="29" xfId="0" applyNumberFormat="1" applyFont="1" applyFill="1" applyBorder="1" applyAlignment="1" applyProtection="1">
      <alignment horizontal="center" vertical="center"/>
      <protection locked="0"/>
    </xf>
    <xf numFmtId="168" fontId="6" fillId="0" borderId="0" xfId="0" applyNumberFormat="1" applyFont="1" applyFill="1" applyBorder="1" applyAlignment="1" applyProtection="1">
      <alignment horizontal="fill"/>
    </xf>
    <xf numFmtId="168" fontId="6" fillId="0" borderId="0" xfId="0" applyNumberFormat="1" applyFont="1" applyFill="1" applyAlignment="1" applyProtection="1">
      <alignment horizontal="center"/>
    </xf>
    <xf numFmtId="165" fontId="34" fillId="0" borderId="0" xfId="0" applyNumberFormat="1" applyFont="1" applyFill="1" applyAlignment="1" applyProtection="1">
      <alignment horizontal="right"/>
    </xf>
    <xf numFmtId="168" fontId="12" fillId="0" borderId="0" xfId="0" applyNumberFormat="1" applyFont="1" applyFill="1" applyProtection="1"/>
    <xf numFmtId="168" fontId="3" fillId="0" borderId="13" xfId="0" applyNumberFormat="1" applyFont="1" applyFill="1" applyBorder="1" applyAlignment="1" applyProtection="1">
      <alignment horizontal="center" vertical="center"/>
    </xf>
    <xf numFmtId="164" fontId="6" fillId="0" borderId="0" xfId="0" applyFont="1" applyFill="1" applyAlignment="1" applyProtection="1">
      <alignment horizontal="left"/>
    </xf>
    <xf numFmtId="166" fontId="6" fillId="0" borderId="0" xfId="0" applyNumberFormat="1" applyFont="1" applyFill="1" applyBorder="1" applyAlignment="1" applyProtection="1">
      <alignment horizontal="fill"/>
    </xf>
    <xf numFmtId="164" fontId="6" fillId="0" borderId="0" xfId="0" applyFont="1" applyFill="1" applyBorder="1" applyProtection="1"/>
    <xf numFmtId="164" fontId="8" fillId="0" borderId="0" xfId="0" applyFont="1" applyFill="1" applyProtection="1"/>
    <xf numFmtId="164" fontId="9" fillId="0" borderId="0" xfId="0" applyFont="1" applyFill="1" applyProtection="1"/>
    <xf numFmtId="164" fontId="3" fillId="0" borderId="0" xfId="0" applyFont="1" applyFill="1" applyProtection="1"/>
    <xf numFmtId="168" fontId="3" fillId="0" borderId="24" xfId="0" applyNumberFormat="1" applyFont="1" applyFill="1" applyBorder="1" applyAlignment="1" applyProtection="1">
      <alignment horizontal="center" vertical="center"/>
    </xf>
    <xf numFmtId="168" fontId="3" fillId="0" borderId="0" xfId="0" applyNumberFormat="1" applyFont="1" applyFill="1" applyBorder="1" applyAlignment="1" applyProtection="1">
      <alignment horizontal="left"/>
    </xf>
    <xf numFmtId="168" fontId="3" fillId="0" borderId="0" xfId="0" applyNumberFormat="1" applyFont="1" applyFill="1" applyBorder="1" applyProtection="1"/>
    <xf numFmtId="168" fontId="9" fillId="0" borderId="0" xfId="0" applyNumberFormat="1" applyFont="1" applyFill="1" applyBorder="1" applyProtection="1"/>
    <xf numFmtId="168" fontId="6" fillId="0" borderId="0" xfId="0" applyNumberFormat="1" applyFont="1" applyFill="1" applyBorder="1" applyAlignment="1" applyProtection="1">
      <alignment horizontal="center" vertical="center"/>
    </xf>
    <xf numFmtId="2" fontId="3" fillId="0" borderId="24" xfId="0" applyNumberFormat="1" applyFont="1" applyFill="1" applyBorder="1" applyAlignment="1" applyProtection="1">
      <alignment horizontal="center" vertical="center"/>
    </xf>
    <xf numFmtId="164" fontId="3" fillId="0" borderId="0" xfId="0" applyFont="1" applyFill="1" applyBorder="1" applyProtection="1"/>
    <xf numFmtId="164" fontId="3" fillId="0" borderId="21" xfId="0" applyFont="1" applyFill="1" applyBorder="1" applyAlignment="1" applyProtection="1">
      <alignment horizontal="left"/>
    </xf>
    <xf numFmtId="168" fontId="3" fillId="0" borderId="15" xfId="0" applyNumberFormat="1" applyFont="1" applyFill="1" applyBorder="1" applyAlignment="1" applyProtection="1">
      <alignment horizontal="center" vertical="center"/>
    </xf>
    <xf numFmtId="168" fontId="3" fillId="0" borderId="11" xfId="0" applyNumberFormat="1" applyFont="1" applyFill="1" applyBorder="1" applyAlignment="1" applyProtection="1">
      <alignment horizontal="center" vertical="center"/>
    </xf>
    <xf numFmtId="2" fontId="6" fillId="0" borderId="11" xfId="0" applyNumberFormat="1" applyFont="1" applyFill="1" applyBorder="1" applyAlignment="1" applyProtection="1">
      <alignment horizontal="center" vertical="center"/>
      <protection locked="0"/>
    </xf>
    <xf numFmtId="168" fontId="6" fillId="0" borderId="15" xfId="0" applyNumberFormat="1" applyFont="1" applyFill="1" applyBorder="1" applyAlignment="1" applyProtection="1">
      <alignment horizontal="center" vertical="center"/>
      <protection locked="0"/>
    </xf>
    <xf numFmtId="168" fontId="6" fillId="0" borderId="23" xfId="0" applyNumberFormat="1" applyFont="1" applyFill="1" applyBorder="1" applyAlignment="1" applyProtection="1">
      <alignment horizontal="center" vertical="center"/>
      <protection locked="0"/>
    </xf>
    <xf numFmtId="168" fontId="6" fillId="0" borderId="11" xfId="0" applyNumberFormat="1" applyFont="1" applyFill="1" applyBorder="1" applyAlignment="1" applyProtection="1">
      <alignment horizontal="center" vertical="center"/>
    </xf>
    <xf numFmtId="168" fontId="3" fillId="0" borderId="23" xfId="0" applyNumberFormat="1" applyFont="1" applyFill="1" applyBorder="1" applyAlignment="1" applyProtection="1">
      <alignment horizontal="center" vertical="center"/>
      <protection locked="0"/>
    </xf>
    <xf numFmtId="2" fontId="6" fillId="0" borderId="12" xfId="0" applyNumberFormat="1" applyFont="1" applyFill="1" applyBorder="1" applyAlignment="1" applyProtection="1">
      <alignment horizontal="center" vertical="center"/>
      <protection locked="0"/>
    </xf>
    <xf numFmtId="168" fontId="6" fillId="0" borderId="32" xfId="0" applyNumberFormat="1" applyFont="1" applyFill="1" applyBorder="1" applyAlignment="1" applyProtection="1">
      <alignment horizontal="center" vertical="center"/>
      <protection locked="0"/>
    </xf>
    <xf numFmtId="168" fontId="6" fillId="0" borderId="13" xfId="0" applyNumberFormat="1" applyFont="1" applyFill="1" applyBorder="1" applyAlignment="1" applyProtection="1">
      <alignment horizontal="center" vertical="center"/>
      <protection locked="0"/>
    </xf>
    <xf numFmtId="168" fontId="6" fillId="0" borderId="35" xfId="0" applyNumberFormat="1" applyFont="1" applyFill="1" applyBorder="1" applyAlignment="1" applyProtection="1">
      <alignment horizontal="center" vertical="center"/>
      <protection locked="0"/>
    </xf>
    <xf numFmtId="168" fontId="9" fillId="0" borderId="0" xfId="0" applyNumberFormat="1" applyFont="1" applyFill="1" applyProtection="1"/>
    <xf numFmtId="168" fontId="3" fillId="0" borderId="0" xfId="0" applyNumberFormat="1" applyFont="1" applyFill="1" applyProtection="1"/>
    <xf numFmtId="168" fontId="3" fillId="0" borderId="21" xfId="0" quotePrefix="1" applyNumberFormat="1" applyFont="1" applyFill="1" applyBorder="1" applyAlignment="1" applyProtection="1">
      <alignment horizontal="center" vertical="center"/>
    </xf>
    <xf numFmtId="168" fontId="6" fillId="0" borderId="0" xfId="0" applyNumberFormat="1" applyFont="1" applyFill="1" applyAlignment="1" applyProtection="1">
      <alignment horizontal="right"/>
    </xf>
    <xf numFmtId="1" fontId="2" fillId="0" borderId="24" xfId="0" applyNumberFormat="1" applyFont="1" applyFill="1" applyBorder="1" applyAlignment="1" applyProtection="1">
      <alignment horizontal="center" vertical="center"/>
    </xf>
    <xf numFmtId="164" fontId="4" fillId="0" borderId="0" xfId="0" applyFont="1" applyFill="1" applyBorder="1" applyProtection="1"/>
    <xf numFmtId="164" fontId="16" fillId="0" borderId="26" xfId="0" applyFont="1" applyFill="1" applyBorder="1" applyProtection="1"/>
    <xf numFmtId="168" fontId="16" fillId="0" borderId="0" xfId="0" quotePrefix="1" applyNumberFormat="1" applyFont="1" applyFill="1" applyBorder="1" applyAlignment="1" applyProtection="1">
      <alignment horizontal="center"/>
    </xf>
    <xf numFmtId="168" fontId="13" fillId="0" borderId="0" xfId="0" applyNumberFormat="1" applyFont="1" applyFill="1" applyBorder="1" applyProtection="1"/>
    <xf numFmtId="168" fontId="3" fillId="0" borderId="0" xfId="0" quotePrefix="1" applyNumberFormat="1" applyFont="1" applyFill="1" applyBorder="1" applyAlignment="1" applyProtection="1">
      <alignment horizontal="center"/>
    </xf>
    <xf numFmtId="168" fontId="18" fillId="0" borderId="24" xfId="0" applyNumberFormat="1" applyFont="1" applyFill="1" applyBorder="1" applyAlignment="1" applyProtection="1">
      <alignment horizontal="center" vertical="center"/>
      <protection locked="0"/>
    </xf>
    <xf numFmtId="168" fontId="6" fillId="0" borderId="26" xfId="0" applyNumberFormat="1" applyFont="1" applyFill="1" applyBorder="1" applyProtection="1"/>
    <xf numFmtId="168" fontId="15" fillId="0" borderId="27" xfId="0" applyNumberFormat="1" applyFont="1" applyFill="1" applyBorder="1" applyAlignment="1" applyProtection="1">
      <alignment horizontal="center" vertical="center"/>
    </xf>
    <xf numFmtId="168" fontId="6" fillId="0" borderId="15" xfId="0" applyNumberFormat="1" applyFont="1" applyFill="1" applyBorder="1" applyAlignment="1" applyProtection="1">
      <alignment horizontal="center" vertical="center"/>
    </xf>
    <xf numFmtId="164" fontId="16" fillId="0" borderId="21" xfId="0" applyFont="1" applyFill="1" applyBorder="1" applyAlignment="1" applyProtection="1">
      <alignment horizontal="left"/>
    </xf>
    <xf numFmtId="2" fontId="6" fillId="0" borderId="36" xfId="0" applyNumberFormat="1" applyFont="1" applyFill="1" applyBorder="1" applyProtection="1">
      <protection locked="0"/>
    </xf>
    <xf numFmtId="164" fontId="0" fillId="0" borderId="0" xfId="0" applyFill="1" applyProtection="1"/>
    <xf numFmtId="168" fontId="2" fillId="0" borderId="13" xfId="0" applyNumberFormat="1" applyFont="1" applyFill="1" applyBorder="1" applyAlignment="1" applyProtection="1">
      <alignment horizontal="center" vertical="center"/>
    </xf>
    <xf numFmtId="168" fontId="4" fillId="0" borderId="13" xfId="0" applyNumberFormat="1" applyFont="1" applyFill="1" applyBorder="1" applyAlignment="1" applyProtection="1">
      <alignment horizontal="center" vertical="center"/>
    </xf>
    <xf numFmtId="164" fontId="33" fillId="0" borderId="0" xfId="0" applyFont="1" applyFill="1" applyBorder="1" applyAlignment="1" applyProtection="1">
      <alignment horizontal="left" vertical="center"/>
      <protection locked="0"/>
    </xf>
    <xf numFmtId="165" fontId="12" fillId="0" borderId="0" xfId="0" applyNumberFormat="1" applyFont="1" applyFill="1" applyProtection="1"/>
    <xf numFmtId="165" fontId="7" fillId="0" borderId="0" xfId="0" applyNumberFormat="1" applyFont="1" applyFill="1" applyProtection="1"/>
    <xf numFmtId="168" fontId="19" fillId="0" borderId="10" xfId="0" quotePrefix="1" applyNumberFormat="1" applyFont="1" applyFill="1" applyBorder="1" applyAlignment="1" applyProtection="1">
      <alignment horizontal="center" vertical="center"/>
    </xf>
    <xf numFmtId="168" fontId="19" fillId="0" borderId="11" xfId="0" quotePrefix="1" applyNumberFormat="1" applyFont="1" applyFill="1" applyBorder="1" applyAlignment="1" applyProtection="1">
      <alignment horizontal="center" vertical="center"/>
    </xf>
    <xf numFmtId="168" fontId="19" fillId="0" borderId="12" xfId="0" quotePrefix="1" applyNumberFormat="1" applyFont="1" applyFill="1" applyBorder="1" applyAlignment="1" applyProtection="1">
      <alignment horizontal="center" vertical="center"/>
    </xf>
    <xf numFmtId="168" fontId="19" fillId="0" borderId="32" xfId="0" quotePrefix="1" applyNumberFormat="1" applyFont="1" applyFill="1" applyBorder="1" applyAlignment="1" applyProtection="1">
      <alignment horizontal="center" vertical="center"/>
    </xf>
    <xf numFmtId="168" fontId="19" fillId="0" borderId="13" xfId="0" quotePrefix="1" applyNumberFormat="1" applyFont="1" applyFill="1" applyBorder="1" applyAlignment="1" applyProtection="1">
      <alignment horizontal="center" vertical="center"/>
    </xf>
    <xf numFmtId="168" fontId="19" fillId="0" borderId="15" xfId="0" quotePrefix="1" applyNumberFormat="1" applyFont="1" applyFill="1" applyBorder="1" applyAlignment="1" applyProtection="1">
      <alignment horizontal="center" vertical="center"/>
    </xf>
    <xf numFmtId="168" fontId="19" fillId="0" borderId="41" xfId="0" quotePrefix="1" applyNumberFormat="1" applyFont="1" applyFill="1" applyBorder="1" applyAlignment="1" applyProtection="1">
      <alignment horizontal="center" vertical="center"/>
    </xf>
    <xf numFmtId="168" fontId="19" fillId="0" borderId="30" xfId="0" quotePrefix="1" applyNumberFormat="1" applyFont="1" applyFill="1" applyBorder="1" applyAlignment="1" applyProtection="1">
      <alignment horizontal="center" vertical="center"/>
    </xf>
    <xf numFmtId="168" fontId="19" fillId="0" borderId="19" xfId="0" quotePrefix="1" applyNumberFormat="1" applyFont="1" applyFill="1" applyBorder="1" applyAlignment="1" applyProtection="1">
      <alignment horizontal="center" vertical="center"/>
    </xf>
    <xf numFmtId="168" fontId="19" fillId="0" borderId="21" xfId="0" applyNumberFormat="1" applyFont="1" applyFill="1" applyBorder="1" applyAlignment="1" applyProtection="1">
      <alignment horizontal="center" vertical="center"/>
    </xf>
    <xf numFmtId="168" fontId="19" fillId="0" borderId="12" xfId="0" applyNumberFormat="1" applyFont="1" applyFill="1" applyBorder="1" applyAlignment="1" applyProtection="1">
      <alignment horizontal="center" vertical="center"/>
    </xf>
    <xf numFmtId="168" fontId="19" fillId="0" borderId="13" xfId="0" applyNumberFormat="1" applyFont="1" applyFill="1" applyBorder="1" applyAlignment="1" applyProtection="1">
      <alignment horizontal="center" vertical="center"/>
    </xf>
    <xf numFmtId="168" fontId="19" fillId="0" borderId="10" xfId="0" applyNumberFormat="1" applyFont="1" applyFill="1" applyBorder="1" applyAlignment="1" applyProtection="1">
      <alignment horizontal="center" vertical="center"/>
    </xf>
    <xf numFmtId="168" fontId="19" fillId="0" borderId="23" xfId="0" applyNumberFormat="1" applyFont="1" applyFill="1" applyBorder="1" applyAlignment="1" applyProtection="1">
      <alignment horizontal="center" vertical="center"/>
    </xf>
    <xf numFmtId="168" fontId="19" fillId="0" borderId="19" xfId="0" applyNumberFormat="1" applyFont="1" applyFill="1" applyBorder="1" applyAlignment="1" applyProtection="1">
      <alignment horizontal="center" vertical="center"/>
    </xf>
    <xf numFmtId="164" fontId="23" fillId="2" borderId="29" xfId="0" applyFont="1" applyFill="1" applyBorder="1" applyAlignment="1" applyProtection="1">
      <alignment horizontal="center"/>
    </xf>
    <xf numFmtId="164" fontId="23" fillId="2" borderId="44" xfId="0" applyFont="1" applyFill="1" applyBorder="1" applyAlignment="1" applyProtection="1">
      <alignment horizontal="center"/>
    </xf>
    <xf numFmtId="164" fontId="23" fillId="2" borderId="38" xfId="0" applyFont="1" applyFill="1" applyBorder="1" applyAlignment="1" applyProtection="1">
      <alignment horizontal="center"/>
    </xf>
    <xf numFmtId="164" fontId="12" fillId="2" borderId="44" xfId="0" applyFont="1" applyFill="1" applyBorder="1" applyAlignment="1" applyProtection="1">
      <alignment horizontal="center"/>
    </xf>
    <xf numFmtId="164" fontId="12" fillId="2" borderId="38" xfId="0" applyFont="1" applyFill="1" applyBorder="1" applyAlignment="1" applyProtection="1">
      <alignment horizontal="center"/>
    </xf>
    <xf numFmtId="164" fontId="3" fillId="2" borderId="38" xfId="0" applyFont="1" applyFill="1" applyBorder="1" applyAlignment="1" applyProtection="1">
      <alignment horizontal="center"/>
    </xf>
    <xf numFmtId="164" fontId="3" fillId="2" borderId="31" xfId="0" applyFont="1" applyFill="1" applyBorder="1" applyAlignment="1" applyProtection="1">
      <alignment horizontal="center"/>
    </xf>
    <xf numFmtId="164" fontId="3" fillId="2" borderId="30" xfId="0" applyFont="1" applyFill="1" applyBorder="1" applyAlignment="1" applyProtection="1">
      <alignment horizontal="centerContinuous"/>
    </xf>
    <xf numFmtId="164" fontId="3" fillId="2" borderId="44" xfId="0" applyFont="1" applyFill="1" applyBorder="1" applyAlignment="1" applyProtection="1">
      <alignment horizontal="center"/>
    </xf>
    <xf numFmtId="164" fontId="6" fillId="2" borderId="31" xfId="0" applyFont="1" applyFill="1" applyBorder="1" applyProtection="1"/>
    <xf numFmtId="164" fontId="12" fillId="2" borderId="45" xfId="0" applyFont="1" applyFill="1" applyBorder="1" applyAlignment="1" applyProtection="1">
      <alignment horizontal="center"/>
    </xf>
    <xf numFmtId="164" fontId="3" fillId="2" borderId="34" xfId="0" applyFont="1" applyFill="1" applyBorder="1" applyAlignment="1" applyProtection="1">
      <alignment horizontal="center"/>
    </xf>
    <xf numFmtId="164" fontId="6" fillId="2" borderId="46" xfId="0" applyFont="1" applyFill="1" applyBorder="1" applyProtection="1"/>
    <xf numFmtId="164" fontId="12" fillId="2" borderId="5" xfId="0" applyFont="1" applyFill="1" applyBorder="1" applyAlignment="1" applyProtection="1">
      <alignment horizontal="center"/>
    </xf>
    <xf numFmtId="164" fontId="12" fillId="2" borderId="47" xfId="0" applyFont="1" applyFill="1" applyBorder="1" applyAlignment="1" applyProtection="1">
      <alignment horizontal="center"/>
    </xf>
    <xf numFmtId="164" fontId="3" fillId="2" borderId="47" xfId="0" applyFont="1" applyFill="1" applyBorder="1" applyAlignment="1" applyProtection="1">
      <alignment horizontal="center"/>
    </xf>
    <xf numFmtId="164" fontId="3" fillId="2" borderId="37" xfId="0" applyFont="1" applyFill="1" applyBorder="1" applyAlignment="1" applyProtection="1">
      <alignment horizontal="center"/>
    </xf>
    <xf numFmtId="164" fontId="12" fillId="2" borderId="6" xfId="0" applyFont="1" applyFill="1" applyBorder="1" applyAlignment="1" applyProtection="1">
      <alignment horizontal="center"/>
    </xf>
    <xf numFmtId="164" fontId="3" fillId="2" borderId="41" xfId="0" applyFont="1" applyFill="1" applyBorder="1" applyAlignment="1" applyProtection="1">
      <alignment horizontal="center"/>
    </xf>
    <xf numFmtId="168" fontId="15" fillId="0" borderId="24" xfId="0" applyNumberFormat="1" applyFont="1" applyFill="1" applyBorder="1" applyAlignment="1" applyProtection="1">
      <alignment horizontal="center" vertical="center"/>
    </xf>
    <xf numFmtId="164" fontId="23" fillId="2" borderId="45" xfId="0" applyFont="1" applyFill="1" applyBorder="1" applyAlignment="1" applyProtection="1">
      <alignment horizontal="center"/>
    </xf>
    <xf numFmtId="164" fontId="6" fillId="2" borderId="41" xfId="0" applyFont="1" applyFill="1" applyBorder="1" applyProtection="1"/>
    <xf numFmtId="164" fontId="4" fillId="0" borderId="26" xfId="0" applyFont="1" applyBorder="1" applyProtection="1"/>
    <xf numFmtId="168" fontId="42" fillId="0" borderId="25" xfId="0" applyNumberFormat="1" applyFont="1" applyFill="1" applyBorder="1" applyAlignment="1" applyProtection="1">
      <alignment horizontal="left"/>
    </xf>
    <xf numFmtId="168" fontId="15" fillId="5" borderId="24" xfId="0" applyNumberFormat="1" applyFont="1" applyFill="1" applyBorder="1" applyAlignment="1" applyProtection="1">
      <alignment horizontal="center"/>
    </xf>
    <xf numFmtId="168" fontId="15" fillId="5" borderId="24" xfId="0" applyNumberFormat="1" applyFont="1" applyFill="1" applyBorder="1" applyAlignment="1" applyProtection="1">
      <alignment horizontal="center" vertical="center"/>
    </xf>
    <xf numFmtId="164" fontId="3" fillId="0" borderId="0" xfId="0" applyFont="1" applyBorder="1" applyAlignment="1" applyProtection="1">
      <alignment horizontal="left" wrapText="1"/>
    </xf>
    <xf numFmtId="164" fontId="3" fillId="0" borderId="0" xfId="0" applyFont="1" applyFill="1" applyBorder="1" applyAlignment="1" applyProtection="1">
      <alignment horizontal="left" wrapText="1"/>
    </xf>
  </cellXfs>
  <cellStyles count="2">
    <cellStyle name="Prozent" xfId="1" builtinId="5"/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E089"/>
      <color rgb="FFCCFFCC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304799</xdr:colOff>
      <xdr:row>15</xdr:row>
      <xdr:rowOff>70339</xdr:rowOff>
    </xdr:from>
    <xdr:to>
      <xdr:col>7</xdr:col>
      <xdr:colOff>342898</xdr:colOff>
      <xdr:row>16</xdr:row>
      <xdr:rowOff>152400</xdr:rowOff>
    </xdr:to>
    <xdr:sp macro="" textlink="">
      <xdr:nvSpPr>
        <xdr:cNvPr id="4" name="Line 4"/>
        <xdr:cNvSpPr>
          <a:spLocks noChangeShapeType="1"/>
        </xdr:cNvSpPr>
      </xdr:nvSpPr>
      <xdr:spPr bwMode="auto">
        <a:xfrm flipH="1">
          <a:off x="7105649" y="5899639"/>
          <a:ext cx="38099" cy="520211"/>
        </a:xfrm>
        <a:prstGeom prst="line">
          <a:avLst/>
        </a:prstGeom>
        <a:noFill/>
        <a:ln w="9525">
          <a:solidFill>
            <a:srgbClr val="00B0F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342900</xdr:colOff>
      <xdr:row>13</xdr:row>
      <xdr:rowOff>228600</xdr:rowOff>
    </xdr:from>
    <xdr:to>
      <xdr:col>24</xdr:col>
      <xdr:colOff>438150</xdr:colOff>
      <xdr:row>13</xdr:row>
      <xdr:rowOff>232997</xdr:rowOff>
    </xdr:to>
    <xdr:cxnSp macro="">
      <xdr:nvCxnSpPr>
        <xdr:cNvPr id="5" name="Gerade Verbindung mit Pfeil 22"/>
        <xdr:cNvCxnSpPr>
          <a:cxnSpLocks noChangeShapeType="1"/>
        </xdr:cNvCxnSpPr>
      </xdr:nvCxnSpPr>
      <xdr:spPr bwMode="auto">
        <a:xfrm flipH="1">
          <a:off x="21488400" y="5181600"/>
          <a:ext cx="2076450" cy="4397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22</xdr:col>
      <xdr:colOff>381000</xdr:colOff>
      <xdr:row>15</xdr:row>
      <xdr:rowOff>285750</xdr:rowOff>
    </xdr:from>
    <xdr:to>
      <xdr:col>24</xdr:col>
      <xdr:colOff>476250</xdr:colOff>
      <xdr:row>15</xdr:row>
      <xdr:rowOff>290147</xdr:rowOff>
    </xdr:to>
    <xdr:cxnSp macro="">
      <xdr:nvCxnSpPr>
        <xdr:cNvPr id="10" name="Gerade Verbindung mit Pfeil 22"/>
        <xdr:cNvCxnSpPr>
          <a:cxnSpLocks noChangeShapeType="1"/>
        </xdr:cNvCxnSpPr>
      </xdr:nvCxnSpPr>
      <xdr:spPr bwMode="auto">
        <a:xfrm flipH="1">
          <a:off x="21526500" y="6115050"/>
          <a:ext cx="2076450" cy="4397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304799</xdr:colOff>
      <xdr:row>15</xdr:row>
      <xdr:rowOff>70339</xdr:rowOff>
    </xdr:from>
    <xdr:to>
      <xdr:col>7</xdr:col>
      <xdr:colOff>342898</xdr:colOff>
      <xdr:row>16</xdr:row>
      <xdr:rowOff>152400</xdr:rowOff>
    </xdr:to>
    <xdr:sp macro="" textlink="">
      <xdr:nvSpPr>
        <xdr:cNvPr id="6" name="Line 4"/>
        <xdr:cNvSpPr>
          <a:spLocks noChangeShapeType="1"/>
        </xdr:cNvSpPr>
      </xdr:nvSpPr>
      <xdr:spPr bwMode="auto">
        <a:xfrm flipH="1">
          <a:off x="7058024" y="5823439"/>
          <a:ext cx="38099" cy="510686"/>
        </a:xfrm>
        <a:prstGeom prst="line">
          <a:avLst/>
        </a:prstGeom>
        <a:noFill/>
        <a:ln w="9525">
          <a:solidFill>
            <a:srgbClr val="00B0F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304799</xdr:colOff>
      <xdr:row>15</xdr:row>
      <xdr:rowOff>70339</xdr:rowOff>
    </xdr:from>
    <xdr:to>
      <xdr:col>7</xdr:col>
      <xdr:colOff>342898</xdr:colOff>
      <xdr:row>16</xdr:row>
      <xdr:rowOff>152400</xdr:rowOff>
    </xdr:to>
    <xdr:sp macro="" textlink="">
      <xdr:nvSpPr>
        <xdr:cNvPr id="2" name="Line 4"/>
        <xdr:cNvSpPr>
          <a:spLocks noChangeShapeType="1"/>
        </xdr:cNvSpPr>
      </xdr:nvSpPr>
      <xdr:spPr bwMode="auto">
        <a:xfrm flipH="1">
          <a:off x="7058024" y="5823439"/>
          <a:ext cx="38099" cy="510686"/>
        </a:xfrm>
        <a:prstGeom prst="line">
          <a:avLst/>
        </a:prstGeom>
        <a:noFill/>
        <a:ln w="9525">
          <a:solidFill>
            <a:srgbClr val="00B0F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342900</xdr:colOff>
      <xdr:row>13</xdr:row>
      <xdr:rowOff>228600</xdr:rowOff>
    </xdr:from>
    <xdr:to>
      <xdr:col>24</xdr:col>
      <xdr:colOff>438150</xdr:colOff>
      <xdr:row>13</xdr:row>
      <xdr:rowOff>232997</xdr:rowOff>
    </xdr:to>
    <xdr:cxnSp macro="">
      <xdr:nvCxnSpPr>
        <xdr:cNvPr id="3" name="Gerade Verbindung mit Pfeil 22"/>
        <xdr:cNvCxnSpPr>
          <a:cxnSpLocks noChangeShapeType="1"/>
        </xdr:cNvCxnSpPr>
      </xdr:nvCxnSpPr>
      <xdr:spPr bwMode="auto">
        <a:xfrm flipH="1">
          <a:off x="21297900" y="5124450"/>
          <a:ext cx="2076450" cy="4397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22</xdr:col>
      <xdr:colOff>381000</xdr:colOff>
      <xdr:row>15</xdr:row>
      <xdr:rowOff>285750</xdr:rowOff>
    </xdr:from>
    <xdr:to>
      <xdr:col>24</xdr:col>
      <xdr:colOff>476250</xdr:colOff>
      <xdr:row>15</xdr:row>
      <xdr:rowOff>290147</xdr:rowOff>
    </xdr:to>
    <xdr:cxnSp macro="">
      <xdr:nvCxnSpPr>
        <xdr:cNvPr id="4" name="Gerade Verbindung mit Pfeil 22"/>
        <xdr:cNvCxnSpPr>
          <a:cxnSpLocks noChangeShapeType="1"/>
        </xdr:cNvCxnSpPr>
      </xdr:nvCxnSpPr>
      <xdr:spPr bwMode="auto">
        <a:xfrm flipH="1">
          <a:off x="21336000" y="6038850"/>
          <a:ext cx="2076450" cy="4397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304799</xdr:colOff>
      <xdr:row>15</xdr:row>
      <xdr:rowOff>70339</xdr:rowOff>
    </xdr:from>
    <xdr:to>
      <xdr:col>7</xdr:col>
      <xdr:colOff>342898</xdr:colOff>
      <xdr:row>16</xdr:row>
      <xdr:rowOff>152400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 flipH="1">
          <a:off x="7058024" y="5823439"/>
          <a:ext cx="38099" cy="510686"/>
        </a:xfrm>
        <a:prstGeom prst="line">
          <a:avLst/>
        </a:prstGeom>
        <a:noFill/>
        <a:ln w="9525">
          <a:solidFill>
            <a:srgbClr val="00B0F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D57"/>
  <sheetViews>
    <sheetView showGridLines="0" tabSelected="1" zoomScale="55" zoomScaleNormal="55" zoomScaleSheetLayoutView="40" workbookViewId="0">
      <selection activeCell="B3" sqref="B3"/>
    </sheetView>
  </sheetViews>
  <sheetFormatPr baseColWidth="10" defaultRowHeight="23.25" x14ac:dyDescent="0.35"/>
  <cols>
    <col min="1" max="1" width="1.5546875" style="101" customWidth="1"/>
    <col min="2" max="2" width="7.33203125" style="101" customWidth="1"/>
    <col min="3" max="3" width="26.77734375" style="101" customWidth="1"/>
    <col min="4" max="10" width="10.77734375" style="101" customWidth="1"/>
    <col min="11" max="11" width="11.88671875" style="101" customWidth="1"/>
    <col min="12" max="15" width="10.77734375" style="101" customWidth="1"/>
    <col min="16" max="16" width="13.6640625" style="101" customWidth="1"/>
    <col min="17" max="22" width="10.77734375" style="101" customWidth="1"/>
    <col min="23" max="16384" width="11.5546875" style="101"/>
  </cols>
  <sheetData>
    <row r="1" spans="2:30" x14ac:dyDescent="0.35"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</row>
    <row r="2" spans="2:30" s="104" customFormat="1" ht="24.95" customHeight="1" x14ac:dyDescent="0.4">
      <c r="B2" s="102" t="s">
        <v>0</v>
      </c>
      <c r="C2" s="2"/>
      <c r="D2" s="2"/>
      <c r="E2" s="2"/>
      <c r="F2" s="2"/>
      <c r="G2" s="2"/>
      <c r="H2" s="103" t="s">
        <v>29</v>
      </c>
      <c r="I2" s="2"/>
      <c r="J2" s="103"/>
      <c r="K2" s="103"/>
      <c r="L2" s="103"/>
      <c r="M2" s="2" t="s">
        <v>56</v>
      </c>
      <c r="N2" s="2"/>
      <c r="O2" s="212"/>
      <c r="P2" s="212"/>
      <c r="Q2" s="212"/>
      <c r="R2" s="2" t="s">
        <v>24</v>
      </c>
      <c r="S2" s="2"/>
      <c r="T2" s="2"/>
      <c r="U2" s="2"/>
      <c r="V2" s="2"/>
      <c r="W2" s="2"/>
    </row>
    <row r="3" spans="2:30" x14ac:dyDescent="0.35">
      <c r="B3" s="1" t="s">
        <v>13</v>
      </c>
      <c r="C3" s="2"/>
      <c r="D3" s="100"/>
      <c r="E3" s="2" t="s">
        <v>13</v>
      </c>
      <c r="F3" s="2"/>
      <c r="G3" s="2"/>
      <c r="H3" s="100"/>
      <c r="I3" s="105"/>
      <c r="J3" s="106"/>
      <c r="K3" s="106"/>
      <c r="L3" s="106"/>
      <c r="M3" s="107" t="s">
        <v>57</v>
      </c>
      <c r="N3" s="108"/>
      <c r="O3" s="194">
        <v>25</v>
      </c>
      <c r="P3" s="2"/>
      <c r="Q3" s="2"/>
      <c r="R3" s="2"/>
      <c r="S3" s="2"/>
      <c r="T3" s="2"/>
      <c r="U3" s="2"/>
      <c r="V3" s="2"/>
      <c r="W3" s="100"/>
    </row>
    <row r="4" spans="2:30" ht="24" thickBot="1" x14ac:dyDescent="0.4">
      <c r="B4" s="1"/>
      <c r="C4" s="2"/>
      <c r="D4" s="100"/>
      <c r="E4" s="2"/>
      <c r="F4" s="2"/>
      <c r="G4" s="2"/>
      <c r="H4" s="100"/>
      <c r="I4" s="109"/>
      <c r="J4" s="106"/>
      <c r="K4" s="106"/>
      <c r="L4" s="106"/>
      <c r="M4" s="2"/>
      <c r="N4" s="2"/>
      <c r="O4" s="2"/>
      <c r="P4" s="2"/>
      <c r="Q4" s="2"/>
      <c r="R4" s="2"/>
      <c r="S4" s="2"/>
      <c r="T4" s="2"/>
      <c r="U4" s="2"/>
      <c r="V4" s="2"/>
      <c r="W4" s="100"/>
      <c r="Z4" s="70" t="s">
        <v>70</v>
      </c>
    </row>
    <row r="5" spans="2:30" ht="27" customHeight="1" thickBot="1" x14ac:dyDescent="0.4">
      <c r="B5" s="22" t="s">
        <v>32</v>
      </c>
      <c r="C5" s="110"/>
      <c r="D5" s="111"/>
      <c r="E5" s="11" t="s">
        <v>30</v>
      </c>
      <c r="F5" s="11"/>
      <c r="G5" s="11"/>
      <c r="H5" s="11"/>
      <c r="I5" s="112"/>
      <c r="J5" s="113"/>
      <c r="K5" s="113"/>
      <c r="L5" s="114"/>
      <c r="M5" s="23" t="s">
        <v>71</v>
      </c>
      <c r="N5" s="11"/>
      <c r="O5" s="11"/>
      <c r="P5" s="11"/>
      <c r="Q5" s="11"/>
      <c r="R5" s="113"/>
      <c r="S5" s="114"/>
      <c r="T5" s="114"/>
      <c r="U5" s="115"/>
      <c r="V5" s="116"/>
      <c r="W5" s="100"/>
      <c r="Z5" s="71" t="s">
        <v>62</v>
      </c>
    </row>
    <row r="6" spans="2:30" ht="24.75" customHeight="1" x14ac:dyDescent="0.35">
      <c r="B6" s="117" t="s">
        <v>31</v>
      </c>
      <c r="C6" s="355"/>
      <c r="D6" s="363" t="s">
        <v>26</v>
      </c>
      <c r="E6" s="345" t="s">
        <v>27</v>
      </c>
      <c r="F6" s="118" t="s">
        <v>28</v>
      </c>
      <c r="G6" s="118" t="s">
        <v>14</v>
      </c>
      <c r="H6" s="118" t="s">
        <v>1</v>
      </c>
      <c r="I6" s="4" t="s">
        <v>2</v>
      </c>
      <c r="J6" s="4" t="s">
        <v>3</v>
      </c>
      <c r="K6" s="4" t="s">
        <v>4</v>
      </c>
      <c r="L6" s="17" t="s">
        <v>5</v>
      </c>
      <c r="M6" s="360" t="s">
        <v>26</v>
      </c>
      <c r="N6" s="357" t="s">
        <v>27</v>
      </c>
      <c r="O6" s="357" t="s">
        <v>28</v>
      </c>
      <c r="P6" s="357" t="s">
        <v>14</v>
      </c>
      <c r="Q6" s="357" t="s">
        <v>1</v>
      </c>
      <c r="R6" s="358" t="s">
        <v>2</v>
      </c>
      <c r="S6" s="358" t="s">
        <v>3</v>
      </c>
      <c r="T6" s="358" t="s">
        <v>4</v>
      </c>
      <c r="U6" s="358" t="s">
        <v>5</v>
      </c>
      <c r="V6" s="361" t="s">
        <v>6</v>
      </c>
      <c r="W6" s="100"/>
      <c r="Z6" s="71" t="s">
        <v>66</v>
      </c>
      <c r="AA6" s="100"/>
    </row>
    <row r="7" spans="2:30" ht="24.75" customHeight="1" x14ac:dyDescent="0.35">
      <c r="B7" s="6" t="s">
        <v>7</v>
      </c>
      <c r="C7" s="350" t="s">
        <v>8</v>
      </c>
      <c r="D7" s="121" t="s">
        <v>9</v>
      </c>
      <c r="E7" s="343" t="s">
        <v>10</v>
      </c>
      <c r="F7" s="121" t="s">
        <v>10</v>
      </c>
      <c r="G7" s="121" t="s">
        <v>10</v>
      </c>
      <c r="H7" s="121" t="s">
        <v>11</v>
      </c>
      <c r="I7" s="5" t="s">
        <v>10</v>
      </c>
      <c r="J7" s="5" t="s">
        <v>10</v>
      </c>
      <c r="K7" s="5" t="s">
        <v>10</v>
      </c>
      <c r="L7" s="18" t="s">
        <v>10</v>
      </c>
      <c r="M7" s="119" t="s">
        <v>7</v>
      </c>
      <c r="N7" s="120" t="s">
        <v>10</v>
      </c>
      <c r="O7" s="120" t="s">
        <v>10</v>
      </c>
      <c r="P7" s="120" t="s">
        <v>10</v>
      </c>
      <c r="Q7" s="120" t="s">
        <v>11</v>
      </c>
      <c r="R7" s="19" t="s">
        <v>10</v>
      </c>
      <c r="S7" s="19" t="s">
        <v>10</v>
      </c>
      <c r="T7" s="19" t="s">
        <v>10</v>
      </c>
      <c r="U7" s="19" t="s">
        <v>10</v>
      </c>
      <c r="V7" s="21" t="s">
        <v>12</v>
      </c>
      <c r="W7" s="100"/>
      <c r="AA7" s="191"/>
    </row>
    <row r="8" spans="2:30" ht="36" customHeight="1" x14ac:dyDescent="0.35">
      <c r="B8" s="195">
        <v>12</v>
      </c>
      <c r="C8" s="27" t="s">
        <v>36</v>
      </c>
      <c r="D8" s="196">
        <v>350</v>
      </c>
      <c r="E8" s="40">
        <v>190</v>
      </c>
      <c r="F8" s="40">
        <v>85</v>
      </c>
      <c r="G8" s="40">
        <v>120</v>
      </c>
      <c r="H8" s="28">
        <v>6.6</v>
      </c>
      <c r="I8" s="28">
        <v>3</v>
      </c>
      <c r="J8" s="28">
        <v>2</v>
      </c>
      <c r="K8" s="29">
        <v>0.8</v>
      </c>
      <c r="L8" s="197">
        <v>12</v>
      </c>
      <c r="M8" s="122">
        <f>B8*D8/1000</f>
        <v>4.2</v>
      </c>
      <c r="N8" s="123">
        <f>M8*E8</f>
        <v>798</v>
      </c>
      <c r="O8" s="123">
        <f>F8*M8</f>
        <v>357</v>
      </c>
      <c r="P8" s="123">
        <f>M8*G8</f>
        <v>504</v>
      </c>
      <c r="Q8" s="13">
        <f>M8*H8</f>
        <v>27.72</v>
      </c>
      <c r="R8" s="13">
        <f>I8*M8</f>
        <v>12.600000000000001</v>
      </c>
      <c r="S8" s="13">
        <f>J8*M8</f>
        <v>8.4</v>
      </c>
      <c r="T8" s="13">
        <f>K8*M8</f>
        <v>3.3600000000000003</v>
      </c>
      <c r="U8" s="13">
        <f>L8*M8</f>
        <v>50.400000000000006</v>
      </c>
      <c r="V8" s="124">
        <f>(O8-P8)/6.25</f>
        <v>-23.52</v>
      </c>
      <c r="W8" s="100"/>
      <c r="Z8" s="70" t="s">
        <v>63</v>
      </c>
      <c r="AA8" s="72"/>
    </row>
    <row r="9" spans="2:30" ht="36" customHeight="1" x14ac:dyDescent="0.35">
      <c r="B9" s="195">
        <v>24</v>
      </c>
      <c r="C9" s="27" t="s">
        <v>37</v>
      </c>
      <c r="D9" s="196">
        <v>350</v>
      </c>
      <c r="E9" s="40">
        <v>230</v>
      </c>
      <c r="F9" s="40">
        <v>160</v>
      </c>
      <c r="G9" s="40">
        <v>135</v>
      </c>
      <c r="H9" s="28">
        <v>6</v>
      </c>
      <c r="I9" s="28">
        <v>7</v>
      </c>
      <c r="J9" s="28">
        <v>4</v>
      </c>
      <c r="K9" s="29">
        <v>0.8</v>
      </c>
      <c r="L9" s="197">
        <v>30</v>
      </c>
      <c r="M9" s="122">
        <f>B9*D9/1000</f>
        <v>8.4</v>
      </c>
      <c r="N9" s="123">
        <f>M9*E9</f>
        <v>1932</v>
      </c>
      <c r="O9" s="123">
        <f>F9*M9</f>
        <v>1344</v>
      </c>
      <c r="P9" s="123">
        <f>M9*G9</f>
        <v>1134</v>
      </c>
      <c r="Q9" s="13">
        <f>M9*H9</f>
        <v>50.400000000000006</v>
      </c>
      <c r="R9" s="13">
        <f>I9*M9</f>
        <v>58.800000000000004</v>
      </c>
      <c r="S9" s="13">
        <f>J9*M9</f>
        <v>33.6</v>
      </c>
      <c r="T9" s="13">
        <f>K9*M9</f>
        <v>6.7200000000000006</v>
      </c>
      <c r="U9" s="13">
        <f>L9*M9</f>
        <v>252</v>
      </c>
      <c r="V9" s="124">
        <f>(O9-P9)/6.25</f>
        <v>33.6</v>
      </c>
      <c r="W9" s="100"/>
      <c r="Z9" s="71" t="s">
        <v>64</v>
      </c>
    </row>
    <row r="10" spans="2:30" ht="36" customHeight="1" x14ac:dyDescent="0.35">
      <c r="B10" s="195">
        <v>1</v>
      </c>
      <c r="C10" s="27" t="s">
        <v>38</v>
      </c>
      <c r="D10" s="196">
        <v>890</v>
      </c>
      <c r="E10" s="40">
        <v>260</v>
      </c>
      <c r="F10" s="40">
        <v>135</v>
      </c>
      <c r="G10" s="40">
        <v>115</v>
      </c>
      <c r="H10" s="28">
        <v>5.8</v>
      </c>
      <c r="I10" s="28">
        <v>7</v>
      </c>
      <c r="J10" s="28">
        <v>4</v>
      </c>
      <c r="K10" s="29">
        <v>0.8</v>
      </c>
      <c r="L10" s="197">
        <v>30</v>
      </c>
      <c r="M10" s="122">
        <f>B10*D10/1000</f>
        <v>0.89</v>
      </c>
      <c r="N10" s="123">
        <f>M10*E10</f>
        <v>231.4</v>
      </c>
      <c r="O10" s="123">
        <f>F10*M10</f>
        <v>120.15</v>
      </c>
      <c r="P10" s="123">
        <f>M10*G10</f>
        <v>102.35000000000001</v>
      </c>
      <c r="Q10" s="13">
        <f>M10*H10</f>
        <v>5.1619999999999999</v>
      </c>
      <c r="R10" s="13">
        <f>I10*M10</f>
        <v>6.23</v>
      </c>
      <c r="S10" s="13">
        <f>J10*M10</f>
        <v>3.56</v>
      </c>
      <c r="T10" s="13">
        <f>K10*M10</f>
        <v>0.71200000000000008</v>
      </c>
      <c r="U10" s="13">
        <f>L10*M10</f>
        <v>26.7</v>
      </c>
      <c r="V10" s="124">
        <f>(O10-P10)/6.25</f>
        <v>2.8479999999999994</v>
      </c>
      <c r="W10" s="100"/>
      <c r="Z10" s="71" t="s">
        <v>65</v>
      </c>
    </row>
    <row r="11" spans="2:30" ht="36" customHeight="1" x14ac:dyDescent="0.35">
      <c r="B11" s="195"/>
      <c r="C11" s="30"/>
      <c r="D11" s="196"/>
      <c r="E11" s="40"/>
      <c r="F11" s="40"/>
      <c r="G11" s="40"/>
      <c r="H11" s="31"/>
      <c r="I11" s="31"/>
      <c r="J11" s="31"/>
      <c r="K11" s="32"/>
      <c r="L11" s="198"/>
      <c r="M11" s="122">
        <f>B11*D11/1000</f>
        <v>0</v>
      </c>
      <c r="N11" s="123">
        <f>M11*E11</f>
        <v>0</v>
      </c>
      <c r="O11" s="123">
        <f>F11*M11</f>
        <v>0</v>
      </c>
      <c r="P11" s="123">
        <f>M11*G11</f>
        <v>0</v>
      </c>
      <c r="Q11" s="13">
        <f>M11*H11</f>
        <v>0</v>
      </c>
      <c r="R11" s="13">
        <f>I11*M11</f>
        <v>0</v>
      </c>
      <c r="S11" s="13">
        <f>J11*M11</f>
        <v>0</v>
      </c>
      <c r="T11" s="13">
        <f>K11*M11</f>
        <v>0</v>
      </c>
      <c r="U11" s="13">
        <f>L11*M11</f>
        <v>0</v>
      </c>
      <c r="V11" s="124">
        <f>(O11-P11)/6.25</f>
        <v>0</v>
      </c>
      <c r="W11" s="100"/>
      <c r="Z11" s="71" t="s">
        <v>67</v>
      </c>
    </row>
    <row r="12" spans="2:30" ht="36" customHeight="1" thickBot="1" x14ac:dyDescent="0.4">
      <c r="B12" s="199"/>
      <c r="C12" s="33"/>
      <c r="D12" s="200"/>
      <c r="E12" s="35"/>
      <c r="F12" s="35"/>
      <c r="G12" s="35"/>
      <c r="H12" s="34"/>
      <c r="I12" s="34"/>
      <c r="J12" s="34"/>
      <c r="K12" s="35"/>
      <c r="L12" s="201"/>
      <c r="M12" s="122">
        <f>B12*D12/1000</f>
        <v>0</v>
      </c>
      <c r="N12" s="123">
        <f>M12*E12</f>
        <v>0</v>
      </c>
      <c r="O12" s="123">
        <f>F12*M12</f>
        <v>0</v>
      </c>
      <c r="P12" s="123">
        <f>M12*G12</f>
        <v>0</v>
      </c>
      <c r="Q12" s="13">
        <f>M12*H12</f>
        <v>0</v>
      </c>
      <c r="R12" s="13">
        <f>I12*M12</f>
        <v>0</v>
      </c>
      <c r="S12" s="13">
        <f>J12*M12</f>
        <v>0</v>
      </c>
      <c r="T12" s="13">
        <f>K12*M12</f>
        <v>0</v>
      </c>
      <c r="U12" s="13">
        <f>L12*M12</f>
        <v>0</v>
      </c>
      <c r="V12" s="124">
        <f>(O12-P12)/6.25</f>
        <v>0</v>
      </c>
      <c r="W12" s="100"/>
    </row>
    <row r="13" spans="2:30" ht="33.75" customHeight="1" x14ac:dyDescent="0.35">
      <c r="B13" s="100"/>
      <c r="C13" s="106"/>
      <c r="D13" s="24"/>
      <c r="E13" s="127"/>
      <c r="F13" s="127" t="s">
        <v>25</v>
      </c>
      <c r="G13" s="127"/>
      <c r="H13" s="128"/>
      <c r="I13" s="129"/>
      <c r="J13" s="129"/>
      <c r="K13" s="129"/>
      <c r="L13" s="129"/>
      <c r="M13" s="214">
        <f>SUM(M8:M12)</f>
        <v>13.490000000000002</v>
      </c>
      <c r="N13" s="130">
        <f t="shared" ref="N13:U13" si="0">SUM(N8:N12)</f>
        <v>2961.4</v>
      </c>
      <c r="O13" s="130">
        <f t="shared" si="0"/>
        <v>1821.15</v>
      </c>
      <c r="P13" s="130">
        <f t="shared" si="0"/>
        <v>1740.35</v>
      </c>
      <c r="Q13" s="131">
        <f t="shared" si="0"/>
        <v>83.282000000000011</v>
      </c>
      <c r="R13" s="131">
        <f t="shared" si="0"/>
        <v>77.63000000000001</v>
      </c>
      <c r="S13" s="131">
        <f t="shared" si="0"/>
        <v>45.56</v>
      </c>
      <c r="T13" s="131">
        <f t="shared" si="0"/>
        <v>10.792000000000002</v>
      </c>
      <c r="U13" s="131">
        <f t="shared" si="0"/>
        <v>329.09999999999997</v>
      </c>
      <c r="V13" s="132">
        <f>SUM(V8:V12)</f>
        <v>12.928000000000001</v>
      </c>
      <c r="W13" s="100"/>
      <c r="Z13" s="77" t="s">
        <v>58</v>
      </c>
      <c r="AA13" s="77"/>
      <c r="AB13" s="77"/>
      <c r="AC13" s="77"/>
      <c r="AD13" s="77"/>
    </row>
    <row r="14" spans="2:30" ht="33.75" customHeight="1" thickBot="1" x14ac:dyDescent="0.4">
      <c r="B14" s="100"/>
      <c r="C14" s="106"/>
      <c r="D14" s="24"/>
      <c r="E14" s="127"/>
      <c r="F14" s="133"/>
      <c r="G14" s="133"/>
      <c r="H14" s="128"/>
      <c r="I14" s="129"/>
      <c r="J14" s="134" t="s">
        <v>17</v>
      </c>
      <c r="K14" s="129"/>
      <c r="L14" s="129"/>
      <c r="M14" s="135" t="s">
        <v>15</v>
      </c>
      <c r="N14" s="136" t="s">
        <v>15</v>
      </c>
      <c r="O14" s="29">
        <v>470</v>
      </c>
      <c r="P14" s="29">
        <v>470</v>
      </c>
      <c r="Q14" s="29">
        <v>39.9</v>
      </c>
      <c r="R14" s="29">
        <v>20</v>
      </c>
      <c r="S14" s="29">
        <v>14</v>
      </c>
      <c r="T14" s="29">
        <v>7</v>
      </c>
      <c r="U14" s="29">
        <v>89</v>
      </c>
      <c r="V14" s="137" t="s">
        <v>15</v>
      </c>
      <c r="W14" s="100"/>
      <c r="Z14" s="77" t="s">
        <v>74</v>
      </c>
      <c r="AA14" s="77"/>
      <c r="AB14" s="77"/>
      <c r="AC14" s="77"/>
      <c r="AD14" s="77"/>
    </row>
    <row r="15" spans="2:30" ht="33.75" customHeight="1" thickBot="1" x14ac:dyDescent="0.45">
      <c r="B15" s="100"/>
      <c r="C15" s="106"/>
      <c r="D15" s="24"/>
      <c r="E15" s="138"/>
      <c r="F15" s="133"/>
      <c r="G15" s="127" t="s">
        <v>46</v>
      </c>
      <c r="H15" s="139">
        <f>((N13/1000)*100)/M13</f>
        <v>21.952557449962935</v>
      </c>
      <c r="I15" s="129"/>
      <c r="J15" s="129" t="s">
        <v>35</v>
      </c>
      <c r="K15" s="133"/>
      <c r="L15" s="129"/>
      <c r="M15" s="135" t="s">
        <v>15</v>
      </c>
      <c r="N15" s="213" t="s">
        <v>15</v>
      </c>
      <c r="O15" s="140">
        <f>O13-O14</f>
        <v>1351.15</v>
      </c>
      <c r="P15" s="140">
        <f t="shared" ref="P15:U15" si="1">P13-P14</f>
        <v>1270.3499999999999</v>
      </c>
      <c r="Q15" s="140">
        <f t="shared" si="1"/>
        <v>43.382000000000012</v>
      </c>
      <c r="R15" s="123">
        <f t="shared" si="1"/>
        <v>57.63000000000001</v>
      </c>
      <c r="S15" s="13">
        <f t="shared" si="1"/>
        <v>31.560000000000002</v>
      </c>
      <c r="T15" s="141">
        <f t="shared" si="1"/>
        <v>3.7920000000000016</v>
      </c>
      <c r="U15" s="13">
        <f t="shared" si="1"/>
        <v>240.09999999999997</v>
      </c>
      <c r="V15" s="14" t="s">
        <v>15</v>
      </c>
      <c r="W15" s="100"/>
      <c r="Z15" s="77" t="s">
        <v>75</v>
      </c>
      <c r="AA15" s="78"/>
      <c r="AB15" s="78"/>
      <c r="AC15" s="78"/>
      <c r="AD15" s="77"/>
    </row>
    <row r="16" spans="2:30" ht="33.75" customHeight="1" x14ac:dyDescent="0.35">
      <c r="B16" s="100"/>
      <c r="C16" s="8"/>
      <c r="D16" s="25"/>
      <c r="E16" s="25"/>
      <c r="F16" s="25"/>
      <c r="G16" s="133"/>
      <c r="H16" s="128"/>
      <c r="I16" s="129"/>
      <c r="J16" s="142" t="s">
        <v>18</v>
      </c>
      <c r="K16" s="129"/>
      <c r="L16" s="129"/>
      <c r="M16" s="135" t="s">
        <v>15</v>
      </c>
      <c r="N16" s="136" t="s">
        <v>15</v>
      </c>
      <c r="O16" s="36">
        <v>85</v>
      </c>
      <c r="P16" s="36">
        <v>85</v>
      </c>
      <c r="Q16" s="36">
        <v>3.3</v>
      </c>
      <c r="R16" s="29">
        <v>3.2</v>
      </c>
      <c r="S16" s="36">
        <v>1.9</v>
      </c>
      <c r="T16" s="36">
        <v>0.8</v>
      </c>
      <c r="U16" s="36">
        <v>4.5999999999999996</v>
      </c>
      <c r="V16" s="143" t="s">
        <v>15</v>
      </c>
      <c r="W16" s="100"/>
      <c r="Z16" s="77" t="s">
        <v>76</v>
      </c>
      <c r="AA16" s="78"/>
      <c r="AB16" s="78"/>
      <c r="AC16" s="79"/>
      <c r="AD16" s="77"/>
    </row>
    <row r="17" spans="2:30" ht="33.75" customHeight="1" thickBot="1" x14ac:dyDescent="0.4">
      <c r="B17" s="100"/>
      <c r="C17" s="144"/>
      <c r="D17" s="26"/>
      <c r="E17" s="145"/>
      <c r="F17" s="133"/>
      <c r="G17" s="133"/>
      <c r="H17" s="69" t="s">
        <v>69</v>
      </c>
      <c r="I17" s="127"/>
      <c r="J17" s="146" t="s">
        <v>19</v>
      </c>
      <c r="K17" s="146"/>
      <c r="L17" s="146"/>
      <c r="M17" s="147" t="s">
        <v>15</v>
      </c>
      <c r="N17" s="148" t="s">
        <v>15</v>
      </c>
      <c r="O17" s="149">
        <f t="shared" ref="O17:U17" si="2">(O15/O16)</f>
        <v>15.895882352941177</v>
      </c>
      <c r="P17" s="149">
        <f t="shared" si="2"/>
        <v>14.945294117647057</v>
      </c>
      <c r="Q17" s="149">
        <f t="shared" si="2"/>
        <v>13.14606060606061</v>
      </c>
      <c r="R17" s="150">
        <f t="shared" si="2"/>
        <v>18.009375000000002</v>
      </c>
      <c r="S17" s="150">
        <f t="shared" si="2"/>
        <v>16.610526315789475</v>
      </c>
      <c r="T17" s="150">
        <f t="shared" si="2"/>
        <v>4.740000000000002</v>
      </c>
      <c r="U17" s="150">
        <f t="shared" si="2"/>
        <v>52.195652173913039</v>
      </c>
      <c r="V17" s="151" t="s">
        <v>15</v>
      </c>
      <c r="W17" s="100"/>
      <c r="Z17" s="80"/>
      <c r="AA17" s="81"/>
      <c r="AB17" s="81"/>
      <c r="AC17" s="82"/>
      <c r="AD17" s="77"/>
    </row>
    <row r="18" spans="2:30" ht="24" thickBot="1" x14ac:dyDescent="0.4">
      <c r="B18" s="1"/>
      <c r="C18" s="100"/>
      <c r="D18" s="7"/>
      <c r="E18" s="100"/>
      <c r="F18" s="100"/>
      <c r="G18" s="100"/>
      <c r="H18" s="100"/>
      <c r="I18" s="106"/>
      <c r="J18" s="106"/>
      <c r="K18" s="106"/>
      <c r="L18" s="106"/>
      <c r="M18" s="152"/>
      <c r="N18" s="152"/>
      <c r="O18" s="152"/>
      <c r="P18" s="152"/>
      <c r="Q18" s="152"/>
      <c r="R18" s="152"/>
      <c r="S18" s="152"/>
      <c r="T18" s="152"/>
      <c r="U18" s="152"/>
      <c r="V18" s="152"/>
      <c r="W18" s="100"/>
      <c r="Z18" s="83"/>
      <c r="AA18" s="84"/>
      <c r="AB18" s="84"/>
      <c r="AC18" s="84"/>
      <c r="AD18" s="85"/>
    </row>
    <row r="19" spans="2:30" ht="35.1" customHeight="1" thickBot="1" x14ac:dyDescent="0.4">
      <c r="B19" s="153" t="s">
        <v>22</v>
      </c>
      <c r="C19" s="154"/>
      <c r="D19" s="154"/>
      <c r="E19" s="154"/>
      <c r="F19" s="369" t="s">
        <v>50</v>
      </c>
      <c r="G19" s="369"/>
      <c r="H19" s="369"/>
      <c r="J19" s="103" t="s">
        <v>53</v>
      </c>
      <c r="L19" s="155">
        <f>V13</f>
        <v>12.928000000000001</v>
      </c>
      <c r="M19" s="156" t="s">
        <v>49</v>
      </c>
      <c r="N19" s="157" t="s">
        <v>48</v>
      </c>
      <c r="O19" s="158"/>
      <c r="P19" s="158"/>
      <c r="Q19" s="159">
        <f>(F25-G25)/6.25</f>
        <v>-5.44</v>
      </c>
      <c r="R19" s="160" t="s">
        <v>39</v>
      </c>
      <c r="S19" s="25" t="s">
        <v>45</v>
      </c>
      <c r="T19" s="25"/>
      <c r="U19" s="25"/>
      <c r="V19" s="215">
        <f>ABS(L19/Q19)</f>
        <v>2.3764705882352941</v>
      </c>
      <c r="W19" s="100"/>
      <c r="Z19" s="83"/>
      <c r="AA19" s="84"/>
      <c r="AB19" s="84"/>
      <c r="AC19" s="84"/>
      <c r="AD19" s="85"/>
    </row>
    <row r="20" spans="2:30" ht="34.5" customHeight="1" thickBot="1" x14ac:dyDescent="0.4">
      <c r="B20" s="153"/>
      <c r="C20" s="154"/>
      <c r="D20" s="154"/>
      <c r="E20" s="154"/>
      <c r="F20" s="369"/>
      <c r="G20" s="369"/>
      <c r="H20" s="369"/>
      <c r="I20" s="103"/>
      <c r="J20" s="100"/>
      <c r="K20" s="103"/>
      <c r="L20" s="100"/>
      <c r="M20" s="161"/>
      <c r="N20" s="161"/>
      <c r="O20" s="158"/>
      <c r="P20" s="158"/>
      <c r="Q20" s="162"/>
      <c r="R20" s="152"/>
      <c r="W20" s="100"/>
      <c r="Z20" s="86"/>
      <c r="AA20" s="84"/>
      <c r="AB20" s="84"/>
      <c r="AC20" s="84"/>
      <c r="AD20" s="85"/>
    </row>
    <row r="21" spans="2:30" ht="27.75" customHeight="1" x14ac:dyDescent="0.35">
      <c r="B21" s="10" t="s">
        <v>21</v>
      </c>
      <c r="C21" s="163"/>
      <c r="D21" s="164"/>
      <c r="E21" s="3" t="s">
        <v>44</v>
      </c>
      <c r="F21" s="3"/>
      <c r="G21" s="3"/>
      <c r="H21" s="3"/>
      <c r="I21" s="114"/>
      <c r="J21" s="114"/>
      <c r="K21" s="114"/>
      <c r="L21" s="114"/>
      <c r="M21" s="23" t="s">
        <v>71</v>
      </c>
      <c r="N21" s="11"/>
      <c r="O21" s="11"/>
      <c r="P21" s="11"/>
      <c r="Q21" s="11"/>
      <c r="R21" s="113"/>
      <c r="S21" s="114"/>
      <c r="T21" s="114"/>
      <c r="U21" s="115"/>
      <c r="V21" s="116"/>
      <c r="W21" s="100"/>
    </row>
    <row r="22" spans="2:30" ht="24.75" customHeight="1" x14ac:dyDescent="0.35">
      <c r="B22" s="351" t="s">
        <v>31</v>
      </c>
      <c r="C22" s="364"/>
      <c r="D22" s="356" t="s">
        <v>26</v>
      </c>
      <c r="E22" s="357" t="s">
        <v>27</v>
      </c>
      <c r="F22" s="357" t="s">
        <v>28</v>
      </c>
      <c r="G22" s="357" t="s">
        <v>14</v>
      </c>
      <c r="H22" s="357" t="s">
        <v>1</v>
      </c>
      <c r="I22" s="358" t="s">
        <v>2</v>
      </c>
      <c r="J22" s="358" t="s">
        <v>3</v>
      </c>
      <c r="K22" s="358" t="s">
        <v>4</v>
      </c>
      <c r="L22" s="359" t="s">
        <v>5</v>
      </c>
      <c r="M22" s="360" t="s">
        <v>26</v>
      </c>
      <c r="N22" s="357" t="s">
        <v>27</v>
      </c>
      <c r="O22" s="357" t="s">
        <v>28</v>
      </c>
      <c r="P22" s="357" t="s">
        <v>14</v>
      </c>
      <c r="Q22" s="357" t="s">
        <v>1</v>
      </c>
      <c r="R22" s="358" t="s">
        <v>2</v>
      </c>
      <c r="S22" s="358" t="s">
        <v>3</v>
      </c>
      <c r="T22" s="358" t="s">
        <v>4</v>
      </c>
      <c r="U22" s="358" t="s">
        <v>5</v>
      </c>
      <c r="V22" s="361" t="s">
        <v>6</v>
      </c>
      <c r="W22" s="100"/>
    </row>
    <row r="23" spans="2:30" ht="24.75" customHeight="1" x14ac:dyDescent="0.35">
      <c r="B23" s="6" t="s">
        <v>7</v>
      </c>
      <c r="C23" s="350" t="s">
        <v>8</v>
      </c>
      <c r="D23" s="165" t="s">
        <v>9</v>
      </c>
      <c r="E23" s="120" t="s">
        <v>10</v>
      </c>
      <c r="F23" s="120" t="s">
        <v>10</v>
      </c>
      <c r="G23" s="120" t="s">
        <v>10</v>
      </c>
      <c r="H23" s="120" t="s">
        <v>11</v>
      </c>
      <c r="I23" s="19" t="s">
        <v>10</v>
      </c>
      <c r="J23" s="19" t="s">
        <v>10</v>
      </c>
      <c r="K23" s="19" t="s">
        <v>10</v>
      </c>
      <c r="L23" s="20" t="s">
        <v>10</v>
      </c>
      <c r="M23" s="119" t="s">
        <v>7</v>
      </c>
      <c r="N23" s="120" t="s">
        <v>10</v>
      </c>
      <c r="O23" s="120" t="s">
        <v>10</v>
      </c>
      <c r="P23" s="120" t="s">
        <v>10</v>
      </c>
      <c r="Q23" s="120" t="s">
        <v>11</v>
      </c>
      <c r="R23" s="19" t="s">
        <v>10</v>
      </c>
      <c r="S23" s="19" t="s">
        <v>10</v>
      </c>
      <c r="T23" s="19" t="s">
        <v>10</v>
      </c>
      <c r="U23" s="19" t="s">
        <v>10</v>
      </c>
      <c r="V23" s="21" t="s">
        <v>12</v>
      </c>
      <c r="W23" s="100"/>
    </row>
    <row r="24" spans="2:30" ht="36" customHeight="1" x14ac:dyDescent="0.35">
      <c r="B24" s="67">
        <f>SUM(B8:B12)</f>
        <v>37</v>
      </c>
      <c r="C24" s="166" t="s">
        <v>33</v>
      </c>
      <c r="D24" s="167">
        <f>(M13/B24)*1000</f>
        <v>364.59459459459464</v>
      </c>
      <c r="E24" s="13" t="s">
        <v>15</v>
      </c>
      <c r="F24" s="13" t="s">
        <v>15</v>
      </c>
      <c r="G24" s="13" t="s">
        <v>15</v>
      </c>
      <c r="H24" s="13" t="s">
        <v>15</v>
      </c>
      <c r="I24" s="13" t="s">
        <v>15</v>
      </c>
      <c r="J24" s="13" t="s">
        <v>15</v>
      </c>
      <c r="K24" s="13" t="s">
        <v>15</v>
      </c>
      <c r="L24" s="88" t="s">
        <v>43</v>
      </c>
      <c r="M24" s="168">
        <f>M13</f>
        <v>13.490000000000002</v>
      </c>
      <c r="N24" s="167">
        <f>N13</f>
        <v>2961.4</v>
      </c>
      <c r="O24" s="140">
        <f>O15</f>
        <v>1351.15</v>
      </c>
      <c r="P24" s="140">
        <f t="shared" ref="P24:U24" si="3">P15</f>
        <v>1270.3499999999999</v>
      </c>
      <c r="Q24" s="140">
        <f t="shared" si="3"/>
        <v>43.382000000000012</v>
      </c>
      <c r="R24" s="140">
        <f t="shared" si="3"/>
        <v>57.63000000000001</v>
      </c>
      <c r="S24" s="140">
        <f t="shared" si="3"/>
        <v>31.560000000000002</v>
      </c>
      <c r="T24" s="140">
        <f t="shared" si="3"/>
        <v>3.7920000000000016</v>
      </c>
      <c r="U24" s="140">
        <f t="shared" si="3"/>
        <v>240.09999999999997</v>
      </c>
      <c r="V24" s="132">
        <f>V13</f>
        <v>12.928000000000001</v>
      </c>
      <c r="W24" s="100"/>
    </row>
    <row r="25" spans="2:30" ht="36" customHeight="1" x14ac:dyDescent="0.35">
      <c r="B25" s="220">
        <f>V19</f>
        <v>2.3764705882352941</v>
      </c>
      <c r="C25" s="37" t="s">
        <v>34</v>
      </c>
      <c r="D25" s="203">
        <v>880</v>
      </c>
      <c r="E25" s="29">
        <v>46</v>
      </c>
      <c r="F25" s="29">
        <v>110</v>
      </c>
      <c r="G25" s="29">
        <v>144</v>
      </c>
      <c r="H25" s="29">
        <v>7.16</v>
      </c>
      <c r="I25" s="29">
        <v>0.6</v>
      </c>
      <c r="J25" s="29">
        <v>3.5</v>
      </c>
      <c r="K25" s="29">
        <v>0.3</v>
      </c>
      <c r="L25" s="204">
        <v>4</v>
      </c>
      <c r="M25" s="12">
        <f>(B25*D25)/1000</f>
        <v>2.0912941176470592</v>
      </c>
      <c r="N25" s="13">
        <f>$B$25*E25</f>
        <v>109.31764705882352</v>
      </c>
      <c r="O25" s="13">
        <f t="shared" ref="O25:U25" si="4">$B$25*F25</f>
        <v>261.41176470588238</v>
      </c>
      <c r="P25" s="13">
        <f t="shared" si="4"/>
        <v>342.21176470588233</v>
      </c>
      <c r="Q25" s="13">
        <f t="shared" si="4"/>
        <v>17.015529411764707</v>
      </c>
      <c r="R25" s="13">
        <f t="shared" si="4"/>
        <v>1.4258823529411764</v>
      </c>
      <c r="S25" s="13">
        <f t="shared" si="4"/>
        <v>8.3176470588235301</v>
      </c>
      <c r="T25" s="13">
        <f t="shared" si="4"/>
        <v>0.71294117647058819</v>
      </c>
      <c r="U25" s="13">
        <f t="shared" si="4"/>
        <v>9.5058823529411764</v>
      </c>
      <c r="V25" s="14">
        <f>(O25-P25)/6.25</f>
        <v>-12.927999999999992</v>
      </c>
      <c r="W25" s="100"/>
    </row>
    <row r="26" spans="2:30" ht="33.75" customHeight="1" x14ac:dyDescent="0.35">
      <c r="B26" s="202">
        <v>0.1</v>
      </c>
      <c r="C26" s="38" t="s">
        <v>73</v>
      </c>
      <c r="D26" s="203">
        <v>950</v>
      </c>
      <c r="E26" s="29"/>
      <c r="F26" s="29"/>
      <c r="G26" s="29"/>
      <c r="H26" s="29"/>
      <c r="I26" s="29">
        <v>240</v>
      </c>
      <c r="J26" s="29">
        <v>60</v>
      </c>
      <c r="K26" s="29">
        <v>40</v>
      </c>
      <c r="L26" s="205"/>
      <c r="M26" s="12">
        <f>B26*D26/1000</f>
        <v>9.5000000000000001E-2</v>
      </c>
      <c r="N26" s="13">
        <f>$B$26*E26</f>
        <v>0</v>
      </c>
      <c r="O26" s="13">
        <f t="shared" ref="O26:U26" si="5">$B$26*F26</f>
        <v>0</v>
      </c>
      <c r="P26" s="13">
        <f t="shared" si="5"/>
        <v>0</v>
      </c>
      <c r="Q26" s="13">
        <f t="shared" si="5"/>
        <v>0</v>
      </c>
      <c r="R26" s="13">
        <f t="shared" si="5"/>
        <v>24</v>
      </c>
      <c r="S26" s="13">
        <f t="shared" si="5"/>
        <v>6</v>
      </c>
      <c r="T26" s="13">
        <f t="shared" si="5"/>
        <v>4</v>
      </c>
      <c r="U26" s="13">
        <f t="shared" si="5"/>
        <v>0</v>
      </c>
      <c r="V26" s="14">
        <f>(O26-P26)/6.25</f>
        <v>0</v>
      </c>
      <c r="W26" s="100"/>
    </row>
    <row r="27" spans="2:30" ht="33.75" customHeight="1" thickBot="1" x14ac:dyDescent="0.4">
      <c r="B27" s="206">
        <v>0.02</v>
      </c>
      <c r="C27" s="39" t="s">
        <v>16</v>
      </c>
      <c r="D27" s="207">
        <v>990</v>
      </c>
      <c r="E27" s="208"/>
      <c r="F27" s="208"/>
      <c r="G27" s="208"/>
      <c r="H27" s="208"/>
      <c r="I27" s="208"/>
      <c r="J27" s="208"/>
      <c r="K27" s="208">
        <v>365</v>
      </c>
      <c r="L27" s="209"/>
      <c r="M27" s="12">
        <f>B27*D27/1000</f>
        <v>1.9800000000000002E-2</v>
      </c>
      <c r="N27" s="13">
        <f>$B$27*E27</f>
        <v>0</v>
      </c>
      <c r="O27" s="13">
        <f t="shared" ref="O27:U27" si="6">$B$27*F27</f>
        <v>0</v>
      </c>
      <c r="P27" s="13">
        <f t="shared" si="6"/>
        <v>0</v>
      </c>
      <c r="Q27" s="13">
        <f t="shared" si="6"/>
        <v>0</v>
      </c>
      <c r="R27" s="13">
        <f t="shared" si="6"/>
        <v>0</v>
      </c>
      <c r="S27" s="13">
        <f t="shared" si="6"/>
        <v>0</v>
      </c>
      <c r="T27" s="13">
        <f t="shared" si="6"/>
        <v>7.3</v>
      </c>
      <c r="U27" s="13">
        <f t="shared" si="6"/>
        <v>0</v>
      </c>
      <c r="V27" s="124">
        <f>(O27-P27)/6.25</f>
        <v>0</v>
      </c>
      <c r="W27" s="100"/>
    </row>
    <row r="28" spans="2:30" ht="33.75" customHeight="1" thickBot="1" x14ac:dyDescent="0.4">
      <c r="B28" s="153"/>
      <c r="C28" s="154"/>
      <c r="D28" s="169"/>
      <c r="E28" s="169"/>
      <c r="F28" s="133"/>
      <c r="G28" s="133"/>
      <c r="H28" s="133"/>
      <c r="I28" s="133"/>
      <c r="J28" s="127"/>
      <c r="K28" s="170" t="s">
        <v>47</v>
      </c>
      <c r="L28" s="127"/>
      <c r="M28" s="135" t="s">
        <v>15</v>
      </c>
      <c r="N28" s="136" t="s">
        <v>15</v>
      </c>
      <c r="O28" s="13">
        <f>(SUM(O24:O27)/O16)</f>
        <v>18.971314878892734</v>
      </c>
      <c r="P28" s="13">
        <f t="shared" ref="P28:U28" si="7">(SUM(P24:P27)/P16)</f>
        <v>18.971314878892734</v>
      </c>
      <c r="Q28" s="13">
        <f t="shared" si="7"/>
        <v>18.302281639928704</v>
      </c>
      <c r="R28" s="13">
        <f t="shared" si="7"/>
        <v>25.95496323529412</v>
      </c>
      <c r="S28" s="13">
        <f t="shared" si="7"/>
        <v>24.146130030959757</v>
      </c>
      <c r="T28" s="13">
        <f t="shared" si="7"/>
        <v>19.756176470588233</v>
      </c>
      <c r="U28" s="13">
        <f t="shared" si="7"/>
        <v>54.262148337595903</v>
      </c>
      <c r="V28" s="171">
        <f>SUM(V24:V27)</f>
        <v>8.8817841970012523E-15</v>
      </c>
      <c r="W28" s="100"/>
    </row>
    <row r="29" spans="2:30" ht="33.75" customHeight="1" thickBot="1" x14ac:dyDescent="0.4">
      <c r="B29" s="100"/>
      <c r="C29" s="154"/>
      <c r="D29" s="169"/>
      <c r="E29" s="169"/>
      <c r="F29" s="133"/>
      <c r="H29" s="217" t="s">
        <v>72</v>
      </c>
      <c r="I29" s="219">
        <f>O3</f>
        <v>25</v>
      </c>
      <c r="J29" s="127"/>
      <c r="K29" s="170" t="s">
        <v>42</v>
      </c>
      <c r="L29" s="127"/>
      <c r="M29" s="147" t="s">
        <v>15</v>
      </c>
      <c r="N29" s="216" t="s">
        <v>15</v>
      </c>
      <c r="O29" s="150">
        <f>SUM(O24:O27)-(I29*O16)</f>
        <v>-512.43823529411748</v>
      </c>
      <c r="P29" s="150">
        <f>SUM(P24:P27)-($I$29*P16)</f>
        <v>-512.4382352941177</v>
      </c>
      <c r="Q29" s="150">
        <f>SUM(Q24:Q27)-(I29*Q16)</f>
        <v>-22.102470588235278</v>
      </c>
      <c r="R29" s="150">
        <f>SUM(R24:R27)-(I29*R16)</f>
        <v>3.0558823529411825</v>
      </c>
      <c r="S29" s="150">
        <f>SUM(S24:S27)-(I29*S16)</f>
        <v>-1.6223529411764659</v>
      </c>
      <c r="T29" s="150">
        <f>SUM(T24:T27)-(I29*T16)</f>
        <v>-4.1950588235294113</v>
      </c>
      <c r="U29" s="150">
        <f>SUM(U24:U27)-(I29*U16)</f>
        <v>134.60588235294114</v>
      </c>
      <c r="V29" s="151" t="s">
        <v>15</v>
      </c>
      <c r="W29" s="100"/>
    </row>
    <row r="30" spans="2:30" ht="18.75" customHeight="1" thickBot="1" x14ac:dyDescent="0.4">
      <c r="C30" s="154"/>
      <c r="D30" s="100"/>
      <c r="E30" s="154"/>
      <c r="L30" s="172"/>
      <c r="M30" s="173"/>
      <c r="N30" s="174"/>
      <c r="O30" s="175"/>
      <c r="P30" s="176"/>
      <c r="Q30" s="177"/>
      <c r="R30" s="25"/>
      <c r="S30" s="25"/>
      <c r="T30" s="25"/>
      <c r="U30" s="25"/>
      <c r="V30" s="178"/>
      <c r="W30" s="100"/>
    </row>
    <row r="31" spans="2:30" ht="34.5" customHeight="1" thickBot="1" x14ac:dyDescent="0.45">
      <c r="B31" s="284" t="s">
        <v>79</v>
      </c>
      <c r="C31" s="100"/>
      <c r="D31" s="100"/>
      <c r="E31" s="100"/>
      <c r="F31" s="100"/>
      <c r="G31" s="210">
        <v>6.7</v>
      </c>
      <c r="H31" s="127" t="s">
        <v>40</v>
      </c>
      <c r="I31" s="133"/>
      <c r="J31" s="210">
        <v>156</v>
      </c>
      <c r="K31" s="127" t="s">
        <v>41</v>
      </c>
      <c r="L31" s="127"/>
      <c r="M31" s="179"/>
      <c r="N31" s="218" t="s">
        <v>68</v>
      </c>
      <c r="O31" s="180"/>
      <c r="P31" s="367">
        <f>-(P29/J31)</f>
        <v>3.2848604826546008</v>
      </c>
      <c r="Q31" s="181">
        <f>-(Q29/G31)</f>
        <v>3.298876207199295</v>
      </c>
      <c r="R31" s="100"/>
      <c r="S31" s="100"/>
      <c r="T31" s="100"/>
      <c r="U31" s="100"/>
      <c r="V31" s="100"/>
      <c r="W31" s="100"/>
    </row>
    <row r="32" spans="2:30" ht="13.5" customHeight="1" thickBot="1" x14ac:dyDescent="0.45">
      <c r="B32" s="103"/>
      <c r="C32" s="100"/>
      <c r="D32" s="100"/>
      <c r="E32" s="100"/>
      <c r="F32" s="100"/>
      <c r="G32" s="182"/>
      <c r="H32" s="183"/>
      <c r="I32" s="184"/>
      <c r="J32" s="183"/>
      <c r="K32" s="100"/>
      <c r="M32" s="100"/>
      <c r="N32" s="178"/>
      <c r="O32" s="185"/>
      <c r="P32" s="186"/>
      <c r="Q32" s="187"/>
      <c r="R32" s="100"/>
      <c r="S32" s="100"/>
      <c r="T32" s="100"/>
      <c r="U32" s="100"/>
      <c r="V32" s="100"/>
      <c r="W32" s="100"/>
    </row>
    <row r="33" spans="2:29" ht="27" customHeight="1" thickBot="1" x14ac:dyDescent="0.4">
      <c r="B33" s="22" t="s">
        <v>80</v>
      </c>
      <c r="C33" s="110"/>
      <c r="D33" s="111"/>
      <c r="E33" s="3" t="s">
        <v>44</v>
      </c>
      <c r="F33" s="3"/>
      <c r="G33" s="3"/>
      <c r="H33" s="3"/>
      <c r="I33" s="114"/>
      <c r="J33" s="114"/>
      <c r="K33" s="114"/>
      <c r="L33" s="114"/>
      <c r="M33" s="23" t="s">
        <v>71</v>
      </c>
      <c r="N33" s="11"/>
      <c r="O33" s="11"/>
      <c r="P33" s="11"/>
      <c r="Q33" s="11"/>
      <c r="R33" s="113"/>
      <c r="S33" s="114"/>
      <c r="T33" s="114"/>
      <c r="U33" s="115"/>
      <c r="V33" s="116"/>
      <c r="W33" s="100"/>
    </row>
    <row r="34" spans="2:29" ht="24.75" customHeight="1" x14ac:dyDescent="0.35">
      <c r="B34" s="188" t="s">
        <v>31</v>
      </c>
      <c r="C34" s="355"/>
      <c r="D34" s="356" t="s">
        <v>26</v>
      </c>
      <c r="E34" s="357" t="s">
        <v>27</v>
      </c>
      <c r="F34" s="357" t="s">
        <v>28</v>
      </c>
      <c r="G34" s="357" t="s">
        <v>14</v>
      </c>
      <c r="H34" s="357" t="s">
        <v>1</v>
      </c>
      <c r="I34" s="358" t="s">
        <v>2</v>
      </c>
      <c r="J34" s="358" t="s">
        <v>3</v>
      </c>
      <c r="K34" s="358" t="s">
        <v>4</v>
      </c>
      <c r="L34" s="359" t="s">
        <v>5</v>
      </c>
      <c r="M34" s="360" t="s">
        <v>26</v>
      </c>
      <c r="N34" s="357" t="s">
        <v>27</v>
      </c>
      <c r="O34" s="357" t="s">
        <v>28</v>
      </c>
      <c r="P34" s="357" t="s">
        <v>14</v>
      </c>
      <c r="Q34" s="357" t="s">
        <v>1</v>
      </c>
      <c r="R34" s="358" t="s">
        <v>2</v>
      </c>
      <c r="S34" s="358" t="s">
        <v>3</v>
      </c>
      <c r="T34" s="358" t="s">
        <v>4</v>
      </c>
      <c r="U34" s="358" t="s">
        <v>5</v>
      </c>
      <c r="V34" s="361" t="s">
        <v>6</v>
      </c>
      <c r="W34" s="100"/>
    </row>
    <row r="35" spans="2:29" ht="24.75" customHeight="1" x14ac:dyDescent="0.35">
      <c r="B35" s="9" t="s">
        <v>7</v>
      </c>
      <c r="C35" s="350" t="s">
        <v>8</v>
      </c>
      <c r="D35" s="165" t="s">
        <v>9</v>
      </c>
      <c r="E35" s="120" t="s">
        <v>10</v>
      </c>
      <c r="F35" s="120" t="s">
        <v>10</v>
      </c>
      <c r="G35" s="120" t="s">
        <v>10</v>
      </c>
      <c r="H35" s="120" t="s">
        <v>11</v>
      </c>
      <c r="I35" s="19" t="s">
        <v>10</v>
      </c>
      <c r="J35" s="19" t="s">
        <v>10</v>
      </c>
      <c r="K35" s="19" t="s">
        <v>10</v>
      </c>
      <c r="L35" s="20" t="s">
        <v>10</v>
      </c>
      <c r="M35" s="119" t="s">
        <v>7</v>
      </c>
      <c r="N35" s="120" t="s">
        <v>10</v>
      </c>
      <c r="O35" s="120" t="s">
        <v>10</v>
      </c>
      <c r="P35" s="120" t="s">
        <v>10</v>
      </c>
      <c r="Q35" s="120" t="s">
        <v>11</v>
      </c>
      <c r="R35" s="19" t="s">
        <v>10</v>
      </c>
      <c r="S35" s="19" t="s">
        <v>10</v>
      </c>
      <c r="T35" s="19" t="s">
        <v>10</v>
      </c>
      <c r="U35" s="19" t="s">
        <v>10</v>
      </c>
      <c r="V35" s="21" t="s">
        <v>12</v>
      </c>
      <c r="W35" s="100"/>
    </row>
    <row r="36" spans="2:29" ht="36.75" customHeight="1" x14ac:dyDescent="0.35">
      <c r="B36" s="68">
        <f>B24</f>
        <v>37</v>
      </c>
      <c r="C36" s="166" t="s">
        <v>33</v>
      </c>
      <c r="D36" s="87">
        <f t="shared" ref="D36:V36" si="8">D24</f>
        <v>364.59459459459464</v>
      </c>
      <c r="E36" s="13" t="str">
        <f t="shared" si="8"/>
        <v>-</v>
      </c>
      <c r="F36" s="13" t="str">
        <f t="shared" si="8"/>
        <v>-</v>
      </c>
      <c r="G36" s="13" t="str">
        <f t="shared" si="8"/>
        <v>-</v>
      </c>
      <c r="H36" s="13" t="str">
        <f t="shared" si="8"/>
        <v>-</v>
      </c>
      <c r="I36" s="13" t="str">
        <f t="shared" si="8"/>
        <v>-</v>
      </c>
      <c r="J36" s="13" t="str">
        <f t="shared" si="8"/>
        <v>-</v>
      </c>
      <c r="K36" s="13" t="str">
        <f t="shared" si="8"/>
        <v>-</v>
      </c>
      <c r="L36" s="88" t="str">
        <f t="shared" si="8"/>
        <v xml:space="preserve"> -</v>
      </c>
      <c r="M36" s="12">
        <f t="shared" si="8"/>
        <v>13.490000000000002</v>
      </c>
      <c r="N36" s="13">
        <f t="shared" si="8"/>
        <v>2961.4</v>
      </c>
      <c r="O36" s="13">
        <f t="shared" si="8"/>
        <v>1351.15</v>
      </c>
      <c r="P36" s="13">
        <f t="shared" si="8"/>
        <v>1270.3499999999999</v>
      </c>
      <c r="Q36" s="13">
        <f t="shared" si="8"/>
        <v>43.382000000000012</v>
      </c>
      <c r="R36" s="13">
        <f t="shared" si="8"/>
        <v>57.63000000000001</v>
      </c>
      <c r="S36" s="13">
        <f t="shared" si="8"/>
        <v>31.560000000000002</v>
      </c>
      <c r="T36" s="13">
        <f t="shared" si="8"/>
        <v>3.7920000000000016</v>
      </c>
      <c r="U36" s="13">
        <f t="shared" si="8"/>
        <v>240.09999999999997</v>
      </c>
      <c r="V36" s="14">
        <f t="shared" si="8"/>
        <v>12.928000000000001</v>
      </c>
      <c r="W36" s="100"/>
      <c r="AC36" s="126"/>
    </row>
    <row r="37" spans="2:29" ht="36.75" customHeight="1" x14ac:dyDescent="0.35">
      <c r="B37" s="68">
        <f>SUM(B25:B27)</f>
        <v>2.4964705882352942</v>
      </c>
      <c r="C37" s="221" t="s">
        <v>20</v>
      </c>
      <c r="D37" s="87">
        <f>D25</f>
        <v>880</v>
      </c>
      <c r="E37" s="13">
        <f>SUM(E25:E27)</f>
        <v>46</v>
      </c>
      <c r="F37" s="13">
        <f t="shared" ref="F37:L37" si="9">SUM(F25:F27)</f>
        <v>110</v>
      </c>
      <c r="G37" s="13">
        <f t="shared" si="9"/>
        <v>144</v>
      </c>
      <c r="H37" s="13">
        <f t="shared" si="9"/>
        <v>7.16</v>
      </c>
      <c r="I37" s="13">
        <f t="shared" si="9"/>
        <v>240.6</v>
      </c>
      <c r="J37" s="13">
        <f t="shared" si="9"/>
        <v>63.5</v>
      </c>
      <c r="K37" s="13">
        <f t="shared" si="9"/>
        <v>405.3</v>
      </c>
      <c r="L37" s="13">
        <f t="shared" si="9"/>
        <v>4</v>
      </c>
      <c r="M37" s="12">
        <f t="shared" ref="M37:V37" si="10">SUM(M25:M27)</f>
        <v>2.2060941176470594</v>
      </c>
      <c r="N37" s="13">
        <f t="shared" si="10"/>
        <v>109.31764705882352</v>
      </c>
      <c r="O37" s="13">
        <f t="shared" si="10"/>
        <v>261.41176470588238</v>
      </c>
      <c r="P37" s="13">
        <f t="shared" si="10"/>
        <v>342.21176470588233</v>
      </c>
      <c r="Q37" s="13">
        <f t="shared" si="10"/>
        <v>17.015529411764707</v>
      </c>
      <c r="R37" s="13">
        <f t="shared" si="10"/>
        <v>25.425882352941176</v>
      </c>
      <c r="S37" s="13">
        <f t="shared" si="10"/>
        <v>14.31764705882353</v>
      </c>
      <c r="T37" s="13">
        <f t="shared" si="10"/>
        <v>12.012941176470587</v>
      </c>
      <c r="U37" s="13">
        <f t="shared" si="10"/>
        <v>9.5058823529411764</v>
      </c>
      <c r="V37" s="14">
        <f t="shared" si="10"/>
        <v>-12.927999999999992</v>
      </c>
      <c r="W37" s="100"/>
    </row>
    <row r="38" spans="2:29" s="172" customFormat="1" ht="36.75" customHeight="1" x14ac:dyDescent="0.35">
      <c r="B38" s="195">
        <v>3.3</v>
      </c>
      <c r="C38" s="37" t="s">
        <v>54</v>
      </c>
      <c r="D38" s="196">
        <v>880</v>
      </c>
      <c r="E38" s="40">
        <v>100</v>
      </c>
      <c r="F38" s="40">
        <v>180</v>
      </c>
      <c r="G38" s="40">
        <v>156</v>
      </c>
      <c r="H38" s="28">
        <v>6.7</v>
      </c>
      <c r="I38" s="40">
        <v>7</v>
      </c>
      <c r="J38" s="40">
        <v>4</v>
      </c>
      <c r="K38" s="40">
        <v>1.5</v>
      </c>
      <c r="L38" s="40">
        <v>9</v>
      </c>
      <c r="M38" s="12">
        <f>(B38*D38)/1000</f>
        <v>2.9039999999999999</v>
      </c>
      <c r="N38" s="13">
        <f>$B$38*E38</f>
        <v>330</v>
      </c>
      <c r="O38" s="13">
        <f t="shared" ref="O38:U38" si="11">$B$38*F38</f>
        <v>594</v>
      </c>
      <c r="P38" s="13">
        <f t="shared" si="11"/>
        <v>514.79999999999995</v>
      </c>
      <c r="Q38" s="13">
        <f t="shared" si="11"/>
        <v>22.11</v>
      </c>
      <c r="R38" s="13">
        <f t="shared" si="11"/>
        <v>23.099999999999998</v>
      </c>
      <c r="S38" s="13">
        <f t="shared" si="11"/>
        <v>13.2</v>
      </c>
      <c r="T38" s="13">
        <f t="shared" si="11"/>
        <v>4.9499999999999993</v>
      </c>
      <c r="U38" s="13">
        <f t="shared" si="11"/>
        <v>29.7</v>
      </c>
      <c r="V38" s="14">
        <f>(O38-P38)/6.25</f>
        <v>12.672000000000008</v>
      </c>
      <c r="W38" s="152"/>
    </row>
    <row r="39" spans="2:29" s="172" customFormat="1" ht="36.75" customHeight="1" thickBot="1" x14ac:dyDescent="0.4">
      <c r="B39" s="211">
        <v>0</v>
      </c>
      <c r="C39" s="41" t="s">
        <v>55</v>
      </c>
      <c r="D39" s="207"/>
      <c r="E39" s="208"/>
      <c r="F39" s="208"/>
      <c r="G39" s="208"/>
      <c r="H39" s="42"/>
      <c r="I39" s="42"/>
      <c r="J39" s="42"/>
      <c r="K39" s="42"/>
      <c r="L39" s="43"/>
      <c r="M39" s="12">
        <f>(B39*D39)/1000</f>
        <v>0</v>
      </c>
      <c r="N39" s="13">
        <f>$B$39*E39</f>
        <v>0</v>
      </c>
      <c r="O39" s="13">
        <f t="shared" ref="O39:U39" si="12">$B$39*F39</f>
        <v>0</v>
      </c>
      <c r="P39" s="13">
        <f t="shared" si="12"/>
        <v>0</v>
      </c>
      <c r="Q39" s="13">
        <f t="shared" si="12"/>
        <v>0</v>
      </c>
      <c r="R39" s="13">
        <f t="shared" si="12"/>
        <v>0</v>
      </c>
      <c r="S39" s="13">
        <f t="shared" si="12"/>
        <v>0</v>
      </c>
      <c r="T39" s="13">
        <f t="shared" si="12"/>
        <v>0</v>
      </c>
      <c r="U39" s="13">
        <f t="shared" si="12"/>
        <v>0</v>
      </c>
      <c r="V39" s="14">
        <f>(O39-P39)/6.25</f>
        <v>0</v>
      </c>
      <c r="W39" s="152"/>
    </row>
    <row r="40" spans="2:29" ht="33.75" customHeight="1" x14ac:dyDescent="0.35">
      <c r="B40" s="1" t="s">
        <v>13</v>
      </c>
      <c r="C40" s="100"/>
      <c r="D40" s="127"/>
      <c r="E40" s="127"/>
      <c r="F40" s="127"/>
      <c r="G40" s="170"/>
      <c r="H40" s="170"/>
      <c r="I40" s="170" t="s">
        <v>51</v>
      </c>
      <c r="J40" s="170"/>
      <c r="K40" s="170"/>
      <c r="L40" s="170"/>
      <c r="M40" s="12">
        <f t="shared" ref="M40:V40" si="13">SUM(M36:M39)</f>
        <v>18.60009411764706</v>
      </c>
      <c r="N40" s="13">
        <f t="shared" si="13"/>
        <v>3400.7176470588238</v>
      </c>
      <c r="O40" s="13">
        <f t="shared" si="13"/>
        <v>2206.5617647058825</v>
      </c>
      <c r="P40" s="13">
        <f t="shared" si="13"/>
        <v>2127.3617647058823</v>
      </c>
      <c r="Q40" s="13">
        <f t="shared" si="13"/>
        <v>82.507529411764722</v>
      </c>
      <c r="R40" s="13">
        <f t="shared" si="13"/>
        <v>106.15588235294118</v>
      </c>
      <c r="S40" s="13">
        <f t="shared" si="13"/>
        <v>59.07764705882353</v>
      </c>
      <c r="T40" s="13">
        <f t="shared" si="13"/>
        <v>20.754941176470588</v>
      </c>
      <c r="U40" s="13">
        <f t="shared" si="13"/>
        <v>279.30588235294113</v>
      </c>
      <c r="V40" s="14">
        <f t="shared" si="13"/>
        <v>12.672000000000017</v>
      </c>
      <c r="W40" s="100"/>
    </row>
    <row r="41" spans="2:29" ht="33.75" customHeight="1" thickBot="1" x14ac:dyDescent="0.4">
      <c r="B41" s="89" t="s">
        <v>59</v>
      </c>
      <c r="C41" s="52"/>
      <c r="D41" s="52"/>
      <c r="E41" s="127"/>
      <c r="F41" s="127"/>
      <c r="G41" s="170"/>
      <c r="H41" s="170"/>
      <c r="I41" s="170" t="s">
        <v>52</v>
      </c>
      <c r="J41" s="170"/>
      <c r="K41" s="170"/>
      <c r="L41" s="170"/>
      <c r="M41" s="15" t="s">
        <v>43</v>
      </c>
      <c r="N41" s="150" t="s">
        <v>43</v>
      </c>
      <c r="O41" s="16">
        <f>O40/O16</f>
        <v>25.959550173010381</v>
      </c>
      <c r="P41" s="16">
        <f t="shared" ref="P41:Q41" si="14">P40/P16</f>
        <v>25.027785467128027</v>
      </c>
      <c r="Q41" s="16">
        <f t="shared" si="14"/>
        <v>25.002281639928704</v>
      </c>
      <c r="R41" s="222">
        <f t="shared" ref="R41" si="15">R40/R16</f>
        <v>33.173713235294116</v>
      </c>
      <c r="S41" s="222">
        <f t="shared" ref="S41" si="16">S40/S16</f>
        <v>31.093498452012387</v>
      </c>
      <c r="T41" s="222">
        <f t="shared" ref="T41" si="17">T40/T16</f>
        <v>25.943676470588233</v>
      </c>
      <c r="U41" s="222">
        <f t="shared" ref="U41" si="18">U40/U16</f>
        <v>60.718670076726333</v>
      </c>
      <c r="V41" s="189" t="s">
        <v>43</v>
      </c>
      <c r="W41" s="100"/>
    </row>
    <row r="42" spans="2:29" x14ac:dyDescent="0.35">
      <c r="B42" s="90" t="s">
        <v>60</v>
      </c>
      <c r="C42" s="52"/>
      <c r="D42" s="52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00"/>
      <c r="T42" s="100"/>
      <c r="U42" s="100"/>
      <c r="V42" s="100"/>
      <c r="W42" s="100"/>
    </row>
    <row r="43" spans="2:29" x14ac:dyDescent="0.35">
      <c r="B43" s="91" t="s">
        <v>61</v>
      </c>
      <c r="C43" s="56"/>
      <c r="D43" s="52"/>
      <c r="E43" s="100"/>
      <c r="F43" s="100"/>
      <c r="G43" s="100"/>
      <c r="H43" s="100"/>
      <c r="I43" s="100"/>
      <c r="J43" s="100"/>
      <c r="K43" s="100"/>
      <c r="L43" s="100"/>
      <c r="O43" s="100"/>
      <c r="P43" s="100"/>
      <c r="Q43" s="100"/>
      <c r="R43" s="100"/>
      <c r="S43" s="100"/>
      <c r="T43" s="100"/>
      <c r="U43" s="100"/>
      <c r="V43" s="100"/>
      <c r="W43" s="100"/>
    </row>
    <row r="44" spans="2:29" x14ac:dyDescent="0.35">
      <c r="B44" s="44"/>
      <c r="C44" s="45"/>
      <c r="D44" s="46"/>
      <c r="E44" s="47"/>
      <c r="F44" s="48"/>
      <c r="G44" s="48"/>
      <c r="H44" s="44"/>
      <c r="I44" s="44"/>
      <c r="J44" s="48"/>
      <c r="K44" s="64"/>
      <c r="L44" s="190"/>
      <c r="O44" s="192"/>
      <c r="P44" s="193"/>
      <c r="Q44" s="193"/>
      <c r="R44" s="193"/>
      <c r="S44" s="193"/>
      <c r="T44" s="48"/>
      <c r="U44" s="100"/>
      <c r="V44" s="100"/>
      <c r="W44" s="100"/>
    </row>
    <row r="45" spans="2:29" x14ac:dyDescent="0.35">
      <c r="B45" s="49" t="s">
        <v>13</v>
      </c>
      <c r="C45" s="45"/>
      <c r="D45" s="50"/>
      <c r="J45" s="51"/>
      <c r="K45" s="65"/>
      <c r="L45" s="66"/>
      <c r="O45" s="73"/>
      <c r="P45" s="66"/>
      <c r="Q45" s="66"/>
      <c r="R45" s="66"/>
      <c r="S45" s="66"/>
      <c r="T45" s="52"/>
      <c r="U45" s="100"/>
      <c r="V45" s="100"/>
      <c r="W45" s="100"/>
    </row>
    <row r="46" spans="2:29" x14ac:dyDescent="0.35">
      <c r="J46" s="51"/>
      <c r="K46" s="52"/>
      <c r="L46" s="53"/>
      <c r="M46" s="71"/>
      <c r="N46" s="74"/>
      <c r="O46" s="75"/>
      <c r="P46" s="52"/>
      <c r="Q46" s="52"/>
      <c r="R46" s="52"/>
      <c r="S46" s="52"/>
      <c r="T46" s="52"/>
      <c r="U46" s="100"/>
      <c r="V46" s="100"/>
      <c r="W46" s="100"/>
    </row>
    <row r="47" spans="2:29" x14ac:dyDescent="0.35">
      <c r="J47" s="52"/>
      <c r="K47" s="52"/>
      <c r="L47" s="55"/>
      <c r="M47" s="100"/>
      <c r="O47" s="100"/>
      <c r="T47" s="52"/>
      <c r="U47" s="100"/>
      <c r="V47" s="100"/>
      <c r="W47" s="100"/>
    </row>
    <row r="48" spans="2:29" x14ac:dyDescent="0.35">
      <c r="J48" s="51"/>
      <c r="K48" s="57"/>
      <c r="L48" s="52"/>
      <c r="M48" s="76"/>
      <c r="O48" s="100"/>
      <c r="T48" s="52"/>
      <c r="U48" s="100"/>
      <c r="V48" s="100"/>
      <c r="W48" s="100"/>
    </row>
    <row r="49" spans="2:23" x14ac:dyDescent="0.35">
      <c r="B49" s="52"/>
      <c r="C49" s="45"/>
      <c r="D49" s="52"/>
      <c r="J49" s="52"/>
      <c r="K49" s="52"/>
      <c r="L49" s="53"/>
      <c r="M49" s="71"/>
      <c r="O49" s="100"/>
      <c r="T49" s="52"/>
      <c r="U49" s="100"/>
      <c r="V49" s="100"/>
      <c r="W49" s="100"/>
    </row>
    <row r="50" spans="2:23" x14ac:dyDescent="0.35">
      <c r="B50" s="52"/>
      <c r="C50" s="45"/>
      <c r="D50" s="52"/>
      <c r="E50" s="58"/>
      <c r="F50" s="52"/>
      <c r="G50" s="59"/>
      <c r="H50" s="59"/>
      <c r="I50" s="55"/>
      <c r="K50" s="60"/>
      <c r="L50" s="54"/>
      <c r="M50" s="71"/>
      <c r="O50" s="100"/>
      <c r="T50" s="52"/>
    </row>
    <row r="51" spans="2:23" x14ac:dyDescent="0.35">
      <c r="B51" s="52"/>
      <c r="C51" s="45"/>
      <c r="D51" s="52"/>
      <c r="E51" s="58"/>
      <c r="F51" s="52"/>
      <c r="G51" s="61"/>
      <c r="H51" s="52"/>
      <c r="I51" s="51"/>
      <c r="K51" s="57"/>
      <c r="L51" s="52"/>
      <c r="M51" s="71"/>
      <c r="N51" s="74"/>
      <c r="O51" s="100"/>
      <c r="T51" s="52"/>
    </row>
    <row r="52" spans="2:23" x14ac:dyDescent="0.35">
      <c r="B52" s="52"/>
      <c r="C52" s="45"/>
      <c r="D52" s="52"/>
      <c r="E52" s="58"/>
      <c r="F52" s="52"/>
      <c r="G52" s="52"/>
      <c r="H52" s="52"/>
      <c r="I52" s="51"/>
      <c r="K52" s="57"/>
      <c r="L52" s="52"/>
      <c r="M52" s="53"/>
      <c r="N52" s="54"/>
      <c r="O52" s="54"/>
      <c r="P52" s="54"/>
      <c r="Q52" s="54"/>
      <c r="R52" s="54"/>
      <c r="S52" s="62"/>
      <c r="T52" s="52"/>
    </row>
    <row r="53" spans="2:23" x14ac:dyDescent="0.35">
      <c r="B53" s="52"/>
      <c r="C53" s="45"/>
      <c r="D53" s="59"/>
      <c r="E53" s="63"/>
      <c r="F53" s="52"/>
      <c r="G53" s="52"/>
      <c r="H53" s="52"/>
      <c r="I53" s="51"/>
      <c r="J53" s="51"/>
      <c r="K53" s="57"/>
      <c r="L53" s="52"/>
      <c r="M53" s="53"/>
      <c r="N53" s="54"/>
      <c r="O53" s="54"/>
      <c r="P53" s="54"/>
      <c r="Q53" s="54"/>
      <c r="R53" s="54"/>
      <c r="S53" s="62"/>
      <c r="T53" s="52"/>
    </row>
    <row r="54" spans="2:23" x14ac:dyDescent="0.35">
      <c r="B54" s="52"/>
      <c r="C54" s="45"/>
      <c r="D54" s="59"/>
      <c r="E54" s="63"/>
      <c r="F54" s="52"/>
      <c r="G54" s="52"/>
      <c r="H54" s="52"/>
      <c r="I54" s="51"/>
      <c r="J54" s="51"/>
      <c r="K54" s="57"/>
      <c r="L54" s="52"/>
      <c r="N54" s="54"/>
      <c r="O54" s="54"/>
      <c r="P54" s="54"/>
      <c r="Q54" s="54"/>
      <c r="R54" s="54"/>
      <c r="S54" s="62"/>
      <c r="T54" s="52"/>
    </row>
    <row r="55" spans="2:23" x14ac:dyDescent="0.35">
      <c r="B55" s="52"/>
      <c r="C55" s="52"/>
      <c r="D55" s="52"/>
      <c r="E55" s="52"/>
      <c r="F55" s="52"/>
      <c r="G55" s="52"/>
      <c r="H55" s="52"/>
      <c r="I55" s="51"/>
      <c r="J55" s="51"/>
      <c r="K55" s="57"/>
      <c r="L55" s="53"/>
      <c r="N55" s="54"/>
      <c r="O55" s="54"/>
      <c r="P55" s="54"/>
      <c r="Q55" s="54"/>
      <c r="R55" s="54"/>
      <c r="S55" s="62"/>
      <c r="T55" s="52"/>
    </row>
    <row r="56" spans="2:23" x14ac:dyDescent="0.35">
      <c r="B56" s="52"/>
      <c r="C56" s="52"/>
      <c r="D56" s="52"/>
      <c r="E56" s="52"/>
      <c r="F56" s="52"/>
      <c r="G56" s="52"/>
      <c r="H56" s="52"/>
      <c r="I56" s="51"/>
      <c r="J56" s="51"/>
      <c r="K56" s="57"/>
      <c r="L56" s="53"/>
      <c r="N56" s="54"/>
      <c r="O56" s="54"/>
      <c r="P56" s="54"/>
      <c r="Q56" s="54"/>
      <c r="R56" s="54"/>
      <c r="S56" s="62"/>
      <c r="T56" s="52"/>
    </row>
    <row r="57" spans="2:23" x14ac:dyDescent="0.35"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N57" s="52"/>
      <c r="O57" s="52"/>
      <c r="P57" s="52"/>
      <c r="Q57" s="52"/>
      <c r="R57" s="52"/>
      <c r="S57" s="52"/>
      <c r="T57" s="52"/>
    </row>
  </sheetData>
  <sheetProtection password="8515" sheet="1" objects="1" scenarios="1" insertColumns="0" insertRows="0"/>
  <protectedRanges>
    <protectedRange sqref="L44 AA7 O44:S44" name="Bereich2"/>
  </protectedRanges>
  <mergeCells count="1">
    <mergeCell ref="F19:H20"/>
  </mergeCells>
  <printOptions gridLinesSet="0"/>
  <pageMargins left="0.55118110236220474" right="0.19685039370078741" top="0.39370078740157483" bottom="0" header="0.23622047244094491" footer="0.51181102362204722"/>
  <pageSetup paperSize="9" scale="48" orientation="landscape" horizontalDpi="4294967292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D57"/>
  <sheetViews>
    <sheetView showGridLines="0" zoomScale="55" zoomScaleNormal="55" zoomScaleSheetLayoutView="40" workbookViewId="0">
      <selection activeCell="B3" sqref="B3"/>
    </sheetView>
  </sheetViews>
  <sheetFormatPr baseColWidth="10" defaultRowHeight="23.25" x14ac:dyDescent="0.35"/>
  <cols>
    <col min="1" max="1" width="1.5546875" style="101" customWidth="1"/>
    <col min="2" max="2" width="7.33203125" style="101" customWidth="1"/>
    <col min="3" max="3" width="26.77734375" style="101" customWidth="1"/>
    <col min="4" max="10" width="10.77734375" style="101" customWidth="1"/>
    <col min="11" max="11" width="11.88671875" style="101" customWidth="1"/>
    <col min="12" max="15" width="10.77734375" style="101" customWidth="1"/>
    <col min="16" max="16" width="13.6640625" style="101" customWidth="1"/>
    <col min="17" max="22" width="10.77734375" style="101" customWidth="1"/>
    <col min="23" max="16384" width="11.5546875" style="101"/>
  </cols>
  <sheetData>
    <row r="1" spans="2:30" x14ac:dyDescent="0.35"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</row>
    <row r="2" spans="2:30" s="104" customFormat="1" ht="24.95" customHeight="1" x14ac:dyDescent="0.4">
      <c r="B2" s="102" t="s">
        <v>0</v>
      </c>
      <c r="C2" s="2"/>
      <c r="D2" s="2"/>
      <c r="E2" s="2"/>
      <c r="F2" s="2"/>
      <c r="G2" s="2"/>
      <c r="H2" s="103" t="s">
        <v>29</v>
      </c>
      <c r="I2" s="2"/>
      <c r="J2" s="103"/>
      <c r="K2" s="103"/>
      <c r="L2" s="103"/>
      <c r="M2" s="2" t="s">
        <v>23</v>
      </c>
      <c r="N2" s="2"/>
      <c r="O2" s="212"/>
      <c r="P2" s="212"/>
      <c r="Q2" s="212"/>
      <c r="R2" s="2" t="s">
        <v>24</v>
      </c>
      <c r="S2" s="2"/>
      <c r="T2" s="2"/>
      <c r="U2" s="2"/>
      <c r="V2" s="2"/>
      <c r="W2" s="2"/>
    </row>
    <row r="3" spans="2:30" x14ac:dyDescent="0.35">
      <c r="B3" s="1" t="s">
        <v>13</v>
      </c>
      <c r="C3" s="2"/>
      <c r="D3" s="100"/>
      <c r="E3" s="2" t="s">
        <v>13</v>
      </c>
      <c r="F3" s="2"/>
      <c r="G3" s="2"/>
      <c r="H3" s="100"/>
      <c r="I3" s="105"/>
      <c r="J3" s="106"/>
      <c r="K3" s="106"/>
      <c r="L3" s="106"/>
      <c r="M3" s="107" t="s">
        <v>57</v>
      </c>
      <c r="N3" s="108"/>
      <c r="O3" s="194"/>
      <c r="P3" s="2"/>
      <c r="Q3" s="2"/>
      <c r="R3" s="2"/>
      <c r="S3" s="2"/>
      <c r="T3" s="2"/>
      <c r="U3" s="2"/>
      <c r="V3" s="2"/>
      <c r="W3" s="100"/>
    </row>
    <row r="4" spans="2:30" ht="24" thickBot="1" x14ac:dyDescent="0.4">
      <c r="B4" s="1"/>
      <c r="C4" s="2"/>
      <c r="D4" s="100"/>
      <c r="E4" s="2"/>
      <c r="F4" s="2"/>
      <c r="G4" s="2"/>
      <c r="H4" s="100"/>
      <c r="I4" s="109"/>
      <c r="J4" s="106"/>
      <c r="K4" s="106"/>
      <c r="L4" s="106"/>
      <c r="M4" s="2"/>
      <c r="N4" s="2"/>
      <c r="O4" s="2"/>
      <c r="P4" s="2"/>
      <c r="Q4" s="2"/>
      <c r="R4" s="2"/>
      <c r="S4" s="2"/>
      <c r="T4" s="2"/>
      <c r="U4" s="2"/>
      <c r="V4" s="2"/>
      <c r="W4" s="100"/>
      <c r="Z4" s="70" t="s">
        <v>70</v>
      </c>
    </row>
    <row r="5" spans="2:30" ht="27" customHeight="1" thickBot="1" x14ac:dyDescent="0.4">
      <c r="B5" s="22" t="s">
        <v>32</v>
      </c>
      <c r="C5" s="110"/>
      <c r="D5" s="111"/>
      <c r="E5" s="11" t="s">
        <v>30</v>
      </c>
      <c r="F5" s="11"/>
      <c r="G5" s="11"/>
      <c r="H5" s="11"/>
      <c r="I5" s="112"/>
      <c r="J5" s="113"/>
      <c r="K5" s="113"/>
      <c r="L5" s="114"/>
      <c r="M5" s="23" t="s">
        <v>71</v>
      </c>
      <c r="N5" s="11"/>
      <c r="O5" s="11"/>
      <c r="P5" s="11"/>
      <c r="Q5" s="11"/>
      <c r="R5" s="113"/>
      <c r="S5" s="114"/>
      <c r="T5" s="114"/>
      <c r="U5" s="115"/>
      <c r="V5" s="116"/>
      <c r="W5" s="100"/>
      <c r="Z5" s="71" t="s">
        <v>62</v>
      </c>
    </row>
    <row r="6" spans="2:30" ht="24.75" customHeight="1" x14ac:dyDescent="0.35">
      <c r="B6" s="117" t="s">
        <v>31</v>
      </c>
      <c r="C6" s="355"/>
      <c r="D6" s="363" t="s">
        <v>26</v>
      </c>
      <c r="E6" s="345" t="s">
        <v>27</v>
      </c>
      <c r="F6" s="118" t="s">
        <v>28</v>
      </c>
      <c r="G6" s="118" t="s">
        <v>14</v>
      </c>
      <c r="H6" s="118" t="s">
        <v>1</v>
      </c>
      <c r="I6" s="4" t="s">
        <v>2</v>
      </c>
      <c r="J6" s="4" t="s">
        <v>3</v>
      </c>
      <c r="K6" s="4" t="s">
        <v>4</v>
      </c>
      <c r="L6" s="17" t="s">
        <v>5</v>
      </c>
      <c r="M6" s="360" t="s">
        <v>26</v>
      </c>
      <c r="N6" s="357" t="s">
        <v>27</v>
      </c>
      <c r="O6" s="357" t="s">
        <v>28</v>
      </c>
      <c r="P6" s="357" t="s">
        <v>14</v>
      </c>
      <c r="Q6" s="357" t="s">
        <v>1</v>
      </c>
      <c r="R6" s="358" t="s">
        <v>2</v>
      </c>
      <c r="S6" s="358" t="s">
        <v>3</v>
      </c>
      <c r="T6" s="358" t="s">
        <v>4</v>
      </c>
      <c r="U6" s="358" t="s">
        <v>5</v>
      </c>
      <c r="V6" s="361" t="s">
        <v>6</v>
      </c>
      <c r="W6" s="100"/>
      <c r="Z6" s="71" t="s">
        <v>66</v>
      </c>
      <c r="AA6" s="100"/>
    </row>
    <row r="7" spans="2:30" ht="24.75" customHeight="1" x14ac:dyDescent="0.35">
      <c r="B7" s="6" t="s">
        <v>7</v>
      </c>
      <c r="C7" s="350" t="s">
        <v>8</v>
      </c>
      <c r="D7" s="121" t="s">
        <v>9</v>
      </c>
      <c r="E7" s="343" t="s">
        <v>10</v>
      </c>
      <c r="F7" s="121" t="s">
        <v>10</v>
      </c>
      <c r="G7" s="121" t="s">
        <v>10</v>
      </c>
      <c r="H7" s="121" t="s">
        <v>11</v>
      </c>
      <c r="I7" s="5" t="s">
        <v>10</v>
      </c>
      <c r="J7" s="5" t="s">
        <v>10</v>
      </c>
      <c r="K7" s="5" t="s">
        <v>10</v>
      </c>
      <c r="L7" s="18" t="s">
        <v>10</v>
      </c>
      <c r="M7" s="119" t="s">
        <v>7</v>
      </c>
      <c r="N7" s="120" t="s">
        <v>10</v>
      </c>
      <c r="O7" s="120" t="s">
        <v>10</v>
      </c>
      <c r="P7" s="120" t="s">
        <v>10</v>
      </c>
      <c r="Q7" s="120" t="s">
        <v>11</v>
      </c>
      <c r="R7" s="19" t="s">
        <v>10</v>
      </c>
      <c r="S7" s="19" t="s">
        <v>10</v>
      </c>
      <c r="T7" s="19" t="s">
        <v>10</v>
      </c>
      <c r="U7" s="19" t="s">
        <v>10</v>
      </c>
      <c r="V7" s="21" t="s">
        <v>12</v>
      </c>
      <c r="W7" s="100"/>
      <c r="AA7" s="191"/>
    </row>
    <row r="8" spans="2:30" ht="36" customHeight="1" x14ac:dyDescent="0.35">
      <c r="B8" s="195"/>
      <c r="C8" s="27"/>
      <c r="D8" s="196"/>
      <c r="E8" s="40"/>
      <c r="F8" s="40"/>
      <c r="G8" s="40"/>
      <c r="H8" s="28"/>
      <c r="I8" s="28"/>
      <c r="J8" s="28"/>
      <c r="K8" s="29"/>
      <c r="L8" s="197"/>
      <c r="M8" s="122">
        <f>B8*D8/1000</f>
        <v>0</v>
      </c>
      <c r="N8" s="123">
        <f>M8*E8</f>
        <v>0</v>
      </c>
      <c r="O8" s="123">
        <f>F8*M8</f>
        <v>0</v>
      </c>
      <c r="P8" s="123">
        <f>M8*G8</f>
        <v>0</v>
      </c>
      <c r="Q8" s="13">
        <f>M8*H8</f>
        <v>0</v>
      </c>
      <c r="R8" s="13">
        <f>I8*M8</f>
        <v>0</v>
      </c>
      <c r="S8" s="13">
        <f>J8*M8</f>
        <v>0</v>
      </c>
      <c r="T8" s="13">
        <f>K8*M8</f>
        <v>0</v>
      </c>
      <c r="U8" s="13">
        <f>L8*M8</f>
        <v>0</v>
      </c>
      <c r="V8" s="124">
        <f>(O8-P8)/6.25</f>
        <v>0</v>
      </c>
      <c r="W8" s="100"/>
      <c r="Z8" s="70" t="s">
        <v>63</v>
      </c>
      <c r="AA8" s="72"/>
    </row>
    <row r="9" spans="2:30" ht="36" customHeight="1" x14ac:dyDescent="0.35">
      <c r="B9" s="195"/>
      <c r="C9" s="27"/>
      <c r="D9" s="196"/>
      <c r="E9" s="40"/>
      <c r="F9" s="40"/>
      <c r="G9" s="40"/>
      <c r="H9" s="28"/>
      <c r="I9" s="28"/>
      <c r="J9" s="28"/>
      <c r="K9" s="29"/>
      <c r="L9" s="197"/>
      <c r="M9" s="122">
        <f>B9*D9/1000</f>
        <v>0</v>
      </c>
      <c r="N9" s="123">
        <f>M9*E9</f>
        <v>0</v>
      </c>
      <c r="O9" s="123">
        <f>F9*M9</f>
        <v>0</v>
      </c>
      <c r="P9" s="123">
        <f>M9*G9</f>
        <v>0</v>
      </c>
      <c r="Q9" s="13">
        <f>M9*H9</f>
        <v>0</v>
      </c>
      <c r="R9" s="13">
        <f>I9*M9</f>
        <v>0</v>
      </c>
      <c r="S9" s="13">
        <f>J9*M9</f>
        <v>0</v>
      </c>
      <c r="T9" s="13">
        <f>K9*M9</f>
        <v>0</v>
      </c>
      <c r="U9" s="13">
        <f>L9*M9</f>
        <v>0</v>
      </c>
      <c r="V9" s="124">
        <f>(O9-P9)/6.25</f>
        <v>0</v>
      </c>
      <c r="W9" s="100"/>
      <c r="Z9" s="71" t="s">
        <v>64</v>
      </c>
    </row>
    <row r="10" spans="2:30" ht="36" customHeight="1" x14ac:dyDescent="0.35">
      <c r="B10" s="195"/>
      <c r="C10" s="27"/>
      <c r="D10" s="196"/>
      <c r="E10" s="40"/>
      <c r="F10" s="40"/>
      <c r="G10" s="40"/>
      <c r="H10" s="28"/>
      <c r="I10" s="28"/>
      <c r="J10" s="28"/>
      <c r="K10" s="29"/>
      <c r="L10" s="197"/>
      <c r="M10" s="122">
        <f>B10*D10/1000</f>
        <v>0</v>
      </c>
      <c r="N10" s="123">
        <f>M10*E10</f>
        <v>0</v>
      </c>
      <c r="O10" s="123">
        <f>F10*M10</f>
        <v>0</v>
      </c>
      <c r="P10" s="123">
        <f>M10*G10</f>
        <v>0</v>
      </c>
      <c r="Q10" s="13">
        <f>M10*H10</f>
        <v>0</v>
      </c>
      <c r="R10" s="13">
        <f>I10*M10</f>
        <v>0</v>
      </c>
      <c r="S10" s="13">
        <f>J10*M10</f>
        <v>0</v>
      </c>
      <c r="T10" s="13">
        <f>K10*M10</f>
        <v>0</v>
      </c>
      <c r="U10" s="13">
        <f>L10*M10</f>
        <v>0</v>
      </c>
      <c r="V10" s="124">
        <f>(O10-P10)/6.25</f>
        <v>0</v>
      </c>
      <c r="W10" s="100"/>
      <c r="Z10" s="71" t="s">
        <v>65</v>
      </c>
    </row>
    <row r="11" spans="2:30" ht="36" customHeight="1" x14ac:dyDescent="0.35">
      <c r="B11" s="195"/>
      <c r="C11" s="30"/>
      <c r="D11" s="196"/>
      <c r="E11" s="40"/>
      <c r="F11" s="40"/>
      <c r="G11" s="40"/>
      <c r="H11" s="31"/>
      <c r="I11" s="31"/>
      <c r="J11" s="31"/>
      <c r="K11" s="32"/>
      <c r="L11" s="198"/>
      <c r="M11" s="122">
        <f>B11*D11/1000</f>
        <v>0</v>
      </c>
      <c r="N11" s="123">
        <f>M11*E11</f>
        <v>0</v>
      </c>
      <c r="O11" s="123">
        <f>F11*M11</f>
        <v>0</v>
      </c>
      <c r="P11" s="123">
        <f>M11*G11</f>
        <v>0</v>
      </c>
      <c r="Q11" s="13">
        <f>M11*H11</f>
        <v>0</v>
      </c>
      <c r="R11" s="13">
        <f>I11*M11</f>
        <v>0</v>
      </c>
      <c r="S11" s="13">
        <f>J11*M11</f>
        <v>0</v>
      </c>
      <c r="T11" s="13">
        <f>K11*M11</f>
        <v>0</v>
      </c>
      <c r="U11" s="13">
        <f>L11*M11</f>
        <v>0</v>
      </c>
      <c r="V11" s="124">
        <f>(O11-P11)/6.25</f>
        <v>0</v>
      </c>
      <c r="W11" s="100"/>
      <c r="Z11" s="71" t="s">
        <v>67</v>
      </c>
    </row>
    <row r="12" spans="2:30" ht="36" customHeight="1" thickBot="1" x14ac:dyDescent="0.4">
      <c r="B12" s="199"/>
      <c r="C12" s="33"/>
      <c r="D12" s="200"/>
      <c r="E12" s="35"/>
      <c r="F12" s="35"/>
      <c r="G12" s="35"/>
      <c r="H12" s="34"/>
      <c r="I12" s="34"/>
      <c r="J12" s="34"/>
      <c r="K12" s="35"/>
      <c r="L12" s="201"/>
      <c r="M12" s="122">
        <f>B12*D12/1000</f>
        <v>0</v>
      </c>
      <c r="N12" s="123">
        <f>M12*E12</f>
        <v>0</v>
      </c>
      <c r="O12" s="123">
        <f>F12*M12</f>
        <v>0</v>
      </c>
      <c r="P12" s="123">
        <f>M12*G12</f>
        <v>0</v>
      </c>
      <c r="Q12" s="13">
        <f>M12*H12</f>
        <v>0</v>
      </c>
      <c r="R12" s="13">
        <f>I12*M12</f>
        <v>0</v>
      </c>
      <c r="S12" s="13">
        <f>J12*M12</f>
        <v>0</v>
      </c>
      <c r="T12" s="13">
        <f>K12*M12</f>
        <v>0</v>
      </c>
      <c r="U12" s="13">
        <f>L12*M12</f>
        <v>0</v>
      </c>
      <c r="V12" s="124">
        <f>(O12-P12)/6.25</f>
        <v>0</v>
      </c>
      <c r="W12" s="100"/>
    </row>
    <row r="13" spans="2:30" ht="33.75" customHeight="1" x14ac:dyDescent="0.35">
      <c r="B13" s="100"/>
      <c r="C13" s="106"/>
      <c r="D13" s="24"/>
      <c r="E13" s="127"/>
      <c r="F13" s="127" t="s">
        <v>25</v>
      </c>
      <c r="G13" s="127"/>
      <c r="H13" s="128"/>
      <c r="I13" s="129"/>
      <c r="J13" s="129"/>
      <c r="K13" s="129"/>
      <c r="L13" s="129"/>
      <c r="M13" s="214">
        <f>SUM(M8:M12)</f>
        <v>0</v>
      </c>
      <c r="N13" s="130">
        <f t="shared" ref="N13:U13" si="0">SUM(N8:N12)</f>
        <v>0</v>
      </c>
      <c r="O13" s="130">
        <f t="shared" si="0"/>
        <v>0</v>
      </c>
      <c r="P13" s="130">
        <f t="shared" si="0"/>
        <v>0</v>
      </c>
      <c r="Q13" s="131">
        <f t="shared" si="0"/>
        <v>0</v>
      </c>
      <c r="R13" s="131">
        <f t="shared" si="0"/>
        <v>0</v>
      </c>
      <c r="S13" s="131">
        <f t="shared" si="0"/>
        <v>0</v>
      </c>
      <c r="T13" s="131">
        <f t="shared" si="0"/>
        <v>0</v>
      </c>
      <c r="U13" s="131">
        <f t="shared" si="0"/>
        <v>0</v>
      </c>
      <c r="V13" s="132">
        <f>SUM(V8:V12)</f>
        <v>0</v>
      </c>
      <c r="W13" s="100"/>
      <c r="Z13" s="77" t="s">
        <v>58</v>
      </c>
      <c r="AA13" s="77"/>
      <c r="AB13" s="77"/>
      <c r="AC13" s="77"/>
      <c r="AD13" s="77"/>
    </row>
    <row r="14" spans="2:30" ht="33.75" customHeight="1" thickBot="1" x14ac:dyDescent="0.4">
      <c r="B14" s="100"/>
      <c r="C14" s="106"/>
      <c r="D14" s="24"/>
      <c r="E14" s="127"/>
      <c r="F14" s="133"/>
      <c r="G14" s="133"/>
      <c r="H14" s="128"/>
      <c r="I14" s="129"/>
      <c r="J14" s="134" t="s">
        <v>17</v>
      </c>
      <c r="K14" s="129"/>
      <c r="L14" s="129"/>
      <c r="M14" s="135" t="s">
        <v>15</v>
      </c>
      <c r="N14" s="136" t="s">
        <v>15</v>
      </c>
      <c r="O14" s="29"/>
      <c r="P14" s="29"/>
      <c r="Q14" s="29"/>
      <c r="R14" s="29"/>
      <c r="S14" s="29"/>
      <c r="T14" s="29"/>
      <c r="U14" s="29"/>
      <c r="V14" s="137" t="s">
        <v>15</v>
      </c>
      <c r="W14" s="100"/>
      <c r="Z14" s="77" t="s">
        <v>74</v>
      </c>
      <c r="AA14" s="77"/>
      <c r="AB14" s="77"/>
      <c r="AC14" s="77"/>
      <c r="AD14" s="77"/>
    </row>
    <row r="15" spans="2:30" ht="33.75" customHeight="1" thickBot="1" x14ac:dyDescent="0.45">
      <c r="B15" s="100"/>
      <c r="C15" s="106"/>
      <c r="D15" s="24"/>
      <c r="E15" s="138"/>
      <c r="F15" s="133"/>
      <c r="G15" s="127" t="s">
        <v>46</v>
      </c>
      <c r="H15" s="139" t="e">
        <f>((N13/1000)*100)/M13</f>
        <v>#DIV/0!</v>
      </c>
      <c r="I15" s="129"/>
      <c r="J15" s="129" t="s">
        <v>35</v>
      </c>
      <c r="K15" s="133"/>
      <c r="L15" s="129"/>
      <c r="M15" s="135" t="s">
        <v>15</v>
      </c>
      <c r="N15" s="213" t="s">
        <v>15</v>
      </c>
      <c r="O15" s="140">
        <f>O13-O14</f>
        <v>0</v>
      </c>
      <c r="P15" s="140">
        <f t="shared" ref="P15:U15" si="1">P13-P14</f>
        <v>0</v>
      </c>
      <c r="Q15" s="140">
        <f t="shared" si="1"/>
        <v>0</v>
      </c>
      <c r="R15" s="123">
        <f t="shared" si="1"/>
        <v>0</v>
      </c>
      <c r="S15" s="13">
        <f t="shared" si="1"/>
        <v>0</v>
      </c>
      <c r="T15" s="141">
        <f t="shared" si="1"/>
        <v>0</v>
      </c>
      <c r="U15" s="13">
        <f t="shared" si="1"/>
        <v>0</v>
      </c>
      <c r="V15" s="14" t="s">
        <v>15</v>
      </c>
      <c r="W15" s="100"/>
      <c r="Z15" s="77" t="s">
        <v>75</v>
      </c>
      <c r="AA15" s="78"/>
      <c r="AB15" s="78"/>
      <c r="AC15" s="78"/>
      <c r="AD15" s="77"/>
    </row>
    <row r="16" spans="2:30" ht="33.75" customHeight="1" x14ac:dyDescent="0.35">
      <c r="B16" s="100"/>
      <c r="C16" s="8"/>
      <c r="D16" s="25"/>
      <c r="E16" s="25"/>
      <c r="F16" s="25"/>
      <c r="G16" s="133"/>
      <c r="H16" s="128"/>
      <c r="I16" s="129"/>
      <c r="J16" s="142" t="s">
        <v>18</v>
      </c>
      <c r="K16" s="129"/>
      <c r="L16" s="129"/>
      <c r="M16" s="135" t="s">
        <v>15</v>
      </c>
      <c r="N16" s="136" t="s">
        <v>15</v>
      </c>
      <c r="O16" s="36"/>
      <c r="P16" s="36"/>
      <c r="Q16" s="36"/>
      <c r="R16" s="29"/>
      <c r="S16" s="36"/>
      <c r="T16" s="36"/>
      <c r="U16" s="36"/>
      <c r="V16" s="143" t="s">
        <v>15</v>
      </c>
      <c r="W16" s="100"/>
      <c r="Z16" s="77" t="s">
        <v>76</v>
      </c>
      <c r="AA16" s="78"/>
      <c r="AB16" s="78"/>
      <c r="AC16" s="79"/>
      <c r="AD16" s="77"/>
    </row>
    <row r="17" spans="2:30" ht="33.75" customHeight="1" thickBot="1" x14ac:dyDescent="0.4">
      <c r="B17" s="100"/>
      <c r="C17" s="144"/>
      <c r="D17" s="26"/>
      <c r="E17" s="145"/>
      <c r="F17" s="133"/>
      <c r="G17" s="133"/>
      <c r="H17" s="69" t="s">
        <v>69</v>
      </c>
      <c r="I17" s="127"/>
      <c r="J17" s="146" t="s">
        <v>19</v>
      </c>
      <c r="K17" s="146"/>
      <c r="L17" s="146"/>
      <c r="M17" s="147" t="s">
        <v>15</v>
      </c>
      <c r="N17" s="148" t="s">
        <v>15</v>
      </c>
      <c r="O17" s="149" t="e">
        <f t="shared" ref="O17:U17" si="2">(O15/O16)</f>
        <v>#DIV/0!</v>
      </c>
      <c r="P17" s="149" t="e">
        <f t="shared" si="2"/>
        <v>#DIV/0!</v>
      </c>
      <c r="Q17" s="149" t="e">
        <f t="shared" si="2"/>
        <v>#DIV/0!</v>
      </c>
      <c r="R17" s="150" t="e">
        <f t="shared" si="2"/>
        <v>#DIV/0!</v>
      </c>
      <c r="S17" s="150" t="e">
        <f t="shared" si="2"/>
        <v>#DIV/0!</v>
      </c>
      <c r="T17" s="150" t="e">
        <f t="shared" si="2"/>
        <v>#DIV/0!</v>
      </c>
      <c r="U17" s="150" t="e">
        <f t="shared" si="2"/>
        <v>#DIV/0!</v>
      </c>
      <c r="V17" s="151" t="s">
        <v>15</v>
      </c>
      <c r="W17" s="100"/>
      <c r="Z17" s="80"/>
      <c r="AA17" s="81"/>
      <c r="AB17" s="81"/>
      <c r="AC17" s="82"/>
      <c r="AD17" s="77"/>
    </row>
    <row r="18" spans="2:30" ht="24" thickBot="1" x14ac:dyDescent="0.4">
      <c r="B18" s="1"/>
      <c r="C18" s="100"/>
      <c r="D18" s="7"/>
      <c r="E18" s="100"/>
      <c r="F18" s="100"/>
      <c r="G18" s="100"/>
      <c r="H18" s="100"/>
      <c r="I18" s="106"/>
      <c r="J18" s="106"/>
      <c r="K18" s="106"/>
      <c r="L18" s="106"/>
      <c r="M18" s="152"/>
      <c r="N18" s="152"/>
      <c r="O18" s="152"/>
      <c r="P18" s="152"/>
      <c r="Q18" s="152"/>
      <c r="R18" s="152"/>
      <c r="S18" s="152"/>
      <c r="T18" s="152"/>
      <c r="U18" s="152"/>
      <c r="V18" s="152"/>
      <c r="W18" s="100"/>
      <c r="Z18" s="83"/>
      <c r="AA18" s="84"/>
      <c r="AB18" s="84"/>
      <c r="AC18" s="84"/>
      <c r="AD18" s="85"/>
    </row>
    <row r="19" spans="2:30" ht="35.1" customHeight="1" thickBot="1" x14ac:dyDescent="0.4">
      <c r="B19" s="153" t="s">
        <v>22</v>
      </c>
      <c r="C19" s="154"/>
      <c r="D19" s="154"/>
      <c r="E19" s="154"/>
      <c r="F19" s="369" t="s">
        <v>50</v>
      </c>
      <c r="G19" s="369"/>
      <c r="H19" s="369"/>
      <c r="J19" s="103" t="s">
        <v>53</v>
      </c>
      <c r="L19" s="159">
        <f>V13</f>
        <v>0</v>
      </c>
      <c r="M19" s="156" t="s">
        <v>49</v>
      </c>
      <c r="N19" s="157" t="s">
        <v>48</v>
      </c>
      <c r="O19" s="158"/>
      <c r="P19" s="158"/>
      <c r="Q19" s="159">
        <f>(F25-G25)/6.25</f>
        <v>0</v>
      </c>
      <c r="R19" s="160" t="s">
        <v>39</v>
      </c>
      <c r="S19" s="25" t="s">
        <v>45</v>
      </c>
      <c r="T19" s="25"/>
      <c r="U19" s="25"/>
      <c r="V19" s="223" t="e">
        <f>ABS(L19/Q19)</f>
        <v>#DIV/0!</v>
      </c>
      <c r="W19" s="100"/>
      <c r="Z19" s="83"/>
      <c r="AA19" s="84"/>
      <c r="AB19" s="84"/>
      <c r="AC19" s="84"/>
      <c r="AD19" s="85"/>
    </row>
    <row r="20" spans="2:30" ht="34.5" customHeight="1" thickBot="1" x14ac:dyDescent="0.4">
      <c r="B20" s="153"/>
      <c r="C20" s="154"/>
      <c r="D20" s="154"/>
      <c r="E20" s="154"/>
      <c r="F20" s="369"/>
      <c r="G20" s="369"/>
      <c r="H20" s="369"/>
      <c r="I20" s="103"/>
      <c r="J20" s="100"/>
      <c r="K20" s="103"/>
      <c r="L20" s="100"/>
      <c r="M20" s="161"/>
      <c r="N20" s="161"/>
      <c r="O20" s="158"/>
      <c r="P20" s="158"/>
      <c r="Q20" s="162"/>
      <c r="R20" s="152"/>
      <c r="W20" s="100"/>
      <c r="Z20" s="86"/>
      <c r="AA20" s="84"/>
      <c r="AB20" s="84"/>
      <c r="AC20" s="84"/>
      <c r="AD20" s="85"/>
    </row>
    <row r="21" spans="2:30" ht="27.75" customHeight="1" x14ac:dyDescent="0.35">
      <c r="B21" s="10" t="s">
        <v>21</v>
      </c>
      <c r="C21" s="163"/>
      <c r="D21" s="164"/>
      <c r="E21" s="3" t="s">
        <v>44</v>
      </c>
      <c r="F21" s="3"/>
      <c r="G21" s="3"/>
      <c r="H21" s="3"/>
      <c r="I21" s="114"/>
      <c r="J21" s="114"/>
      <c r="K21" s="114"/>
      <c r="L21" s="114"/>
      <c r="M21" s="23" t="s">
        <v>71</v>
      </c>
      <c r="N21" s="11"/>
      <c r="O21" s="11"/>
      <c r="P21" s="11"/>
      <c r="Q21" s="11"/>
      <c r="R21" s="113"/>
      <c r="S21" s="114"/>
      <c r="T21" s="114"/>
      <c r="U21" s="115"/>
      <c r="V21" s="116"/>
      <c r="W21" s="100"/>
    </row>
    <row r="22" spans="2:30" ht="24.75" customHeight="1" x14ac:dyDescent="0.35">
      <c r="B22" s="351" t="s">
        <v>31</v>
      </c>
      <c r="C22" s="364"/>
      <c r="D22" s="356" t="s">
        <v>26</v>
      </c>
      <c r="E22" s="357" t="s">
        <v>27</v>
      </c>
      <c r="F22" s="357" t="s">
        <v>28</v>
      </c>
      <c r="G22" s="357" t="s">
        <v>14</v>
      </c>
      <c r="H22" s="357" t="s">
        <v>1</v>
      </c>
      <c r="I22" s="358" t="s">
        <v>2</v>
      </c>
      <c r="J22" s="358" t="s">
        <v>3</v>
      </c>
      <c r="K22" s="358" t="s">
        <v>4</v>
      </c>
      <c r="L22" s="359" t="s">
        <v>5</v>
      </c>
      <c r="M22" s="360" t="s">
        <v>26</v>
      </c>
      <c r="N22" s="357" t="s">
        <v>27</v>
      </c>
      <c r="O22" s="357" t="s">
        <v>28</v>
      </c>
      <c r="P22" s="357" t="s">
        <v>14</v>
      </c>
      <c r="Q22" s="357" t="s">
        <v>1</v>
      </c>
      <c r="R22" s="358" t="s">
        <v>2</v>
      </c>
      <c r="S22" s="358" t="s">
        <v>3</v>
      </c>
      <c r="T22" s="358" t="s">
        <v>4</v>
      </c>
      <c r="U22" s="358" t="s">
        <v>5</v>
      </c>
      <c r="V22" s="361" t="s">
        <v>6</v>
      </c>
      <c r="W22" s="100"/>
    </row>
    <row r="23" spans="2:30" ht="24.75" customHeight="1" x14ac:dyDescent="0.35">
      <c r="B23" s="6" t="s">
        <v>7</v>
      </c>
      <c r="C23" s="350" t="s">
        <v>8</v>
      </c>
      <c r="D23" s="165" t="s">
        <v>9</v>
      </c>
      <c r="E23" s="120" t="s">
        <v>10</v>
      </c>
      <c r="F23" s="120" t="s">
        <v>10</v>
      </c>
      <c r="G23" s="120" t="s">
        <v>10</v>
      </c>
      <c r="H23" s="120" t="s">
        <v>11</v>
      </c>
      <c r="I23" s="19" t="s">
        <v>10</v>
      </c>
      <c r="J23" s="19" t="s">
        <v>10</v>
      </c>
      <c r="K23" s="19" t="s">
        <v>10</v>
      </c>
      <c r="L23" s="20" t="s">
        <v>10</v>
      </c>
      <c r="M23" s="119" t="s">
        <v>7</v>
      </c>
      <c r="N23" s="120" t="s">
        <v>10</v>
      </c>
      <c r="O23" s="120" t="s">
        <v>10</v>
      </c>
      <c r="P23" s="120" t="s">
        <v>10</v>
      </c>
      <c r="Q23" s="120" t="s">
        <v>11</v>
      </c>
      <c r="R23" s="19" t="s">
        <v>10</v>
      </c>
      <c r="S23" s="19" t="s">
        <v>10</v>
      </c>
      <c r="T23" s="19" t="s">
        <v>10</v>
      </c>
      <c r="U23" s="19" t="s">
        <v>10</v>
      </c>
      <c r="V23" s="21" t="s">
        <v>12</v>
      </c>
      <c r="W23" s="100"/>
    </row>
    <row r="24" spans="2:30" ht="36" customHeight="1" x14ac:dyDescent="0.35">
      <c r="B24" s="67">
        <f>SUM(B8:B12)</f>
        <v>0</v>
      </c>
      <c r="C24" s="166" t="s">
        <v>33</v>
      </c>
      <c r="D24" s="167" t="e">
        <f>(M13/B24)*1000</f>
        <v>#DIV/0!</v>
      </c>
      <c r="E24" s="13" t="s">
        <v>15</v>
      </c>
      <c r="F24" s="13" t="s">
        <v>15</v>
      </c>
      <c r="G24" s="13" t="s">
        <v>15</v>
      </c>
      <c r="H24" s="13" t="s">
        <v>15</v>
      </c>
      <c r="I24" s="13" t="s">
        <v>15</v>
      </c>
      <c r="J24" s="13" t="s">
        <v>15</v>
      </c>
      <c r="K24" s="13" t="s">
        <v>15</v>
      </c>
      <c r="L24" s="88" t="s">
        <v>43</v>
      </c>
      <c r="M24" s="168">
        <f>M13</f>
        <v>0</v>
      </c>
      <c r="N24" s="167">
        <f>N13</f>
        <v>0</v>
      </c>
      <c r="O24" s="140">
        <f>O15</f>
        <v>0</v>
      </c>
      <c r="P24" s="140">
        <f t="shared" ref="P24:U24" si="3">P15</f>
        <v>0</v>
      </c>
      <c r="Q24" s="140">
        <f t="shared" si="3"/>
        <v>0</v>
      </c>
      <c r="R24" s="140">
        <f t="shared" si="3"/>
        <v>0</v>
      </c>
      <c r="S24" s="140">
        <f t="shared" si="3"/>
        <v>0</v>
      </c>
      <c r="T24" s="140">
        <f t="shared" si="3"/>
        <v>0</v>
      </c>
      <c r="U24" s="140">
        <f t="shared" si="3"/>
        <v>0</v>
      </c>
      <c r="V24" s="132">
        <f>V13</f>
        <v>0</v>
      </c>
      <c r="W24" s="100"/>
    </row>
    <row r="25" spans="2:30" ht="36" customHeight="1" x14ac:dyDescent="0.35">
      <c r="B25" s="220" t="e">
        <f>V19</f>
        <v>#DIV/0!</v>
      </c>
      <c r="C25" s="37" t="s">
        <v>34</v>
      </c>
      <c r="D25" s="203"/>
      <c r="E25" s="29"/>
      <c r="F25" s="29"/>
      <c r="G25" s="29"/>
      <c r="H25" s="29"/>
      <c r="I25" s="29"/>
      <c r="J25" s="29"/>
      <c r="K25" s="29"/>
      <c r="L25" s="204"/>
      <c r="M25" s="12" t="e">
        <f>(B25*D25)/1000</f>
        <v>#DIV/0!</v>
      </c>
      <c r="N25" s="13" t="e">
        <f>$B$25*E25</f>
        <v>#DIV/0!</v>
      </c>
      <c r="O25" s="13" t="e">
        <f t="shared" ref="O25:U25" si="4">$B$25*F25</f>
        <v>#DIV/0!</v>
      </c>
      <c r="P25" s="13" t="e">
        <f t="shared" si="4"/>
        <v>#DIV/0!</v>
      </c>
      <c r="Q25" s="13" t="e">
        <f t="shared" si="4"/>
        <v>#DIV/0!</v>
      </c>
      <c r="R25" s="13" t="e">
        <f t="shared" si="4"/>
        <v>#DIV/0!</v>
      </c>
      <c r="S25" s="13" t="e">
        <f t="shared" si="4"/>
        <v>#DIV/0!</v>
      </c>
      <c r="T25" s="13" t="e">
        <f t="shared" si="4"/>
        <v>#DIV/0!</v>
      </c>
      <c r="U25" s="13" t="e">
        <f t="shared" si="4"/>
        <v>#DIV/0!</v>
      </c>
      <c r="V25" s="14" t="e">
        <f>(O25-P25)/6.25</f>
        <v>#DIV/0!</v>
      </c>
      <c r="W25" s="100"/>
    </row>
    <row r="26" spans="2:30" ht="33.75" customHeight="1" x14ac:dyDescent="0.35">
      <c r="B26" s="202"/>
      <c r="C26" s="38" t="s">
        <v>73</v>
      </c>
      <c r="D26" s="203"/>
      <c r="E26" s="29"/>
      <c r="F26" s="29"/>
      <c r="G26" s="29"/>
      <c r="H26" s="29"/>
      <c r="I26" s="29"/>
      <c r="J26" s="29"/>
      <c r="K26" s="29"/>
      <c r="L26" s="205"/>
      <c r="M26" s="12">
        <f>B26*D26/1000</f>
        <v>0</v>
      </c>
      <c r="N26" s="13">
        <f>$B$26*E26</f>
        <v>0</v>
      </c>
      <c r="O26" s="13">
        <f t="shared" ref="O26:U26" si="5">$B$26*F26</f>
        <v>0</v>
      </c>
      <c r="P26" s="13">
        <f t="shared" si="5"/>
        <v>0</v>
      </c>
      <c r="Q26" s="13">
        <f t="shared" si="5"/>
        <v>0</v>
      </c>
      <c r="R26" s="13">
        <f t="shared" si="5"/>
        <v>0</v>
      </c>
      <c r="S26" s="13">
        <f t="shared" si="5"/>
        <v>0</v>
      </c>
      <c r="T26" s="13">
        <f t="shared" si="5"/>
        <v>0</v>
      </c>
      <c r="U26" s="13">
        <f t="shared" si="5"/>
        <v>0</v>
      </c>
      <c r="V26" s="14">
        <f>(O26-P26)/6.25</f>
        <v>0</v>
      </c>
      <c r="W26" s="100"/>
    </row>
    <row r="27" spans="2:30" ht="33.75" customHeight="1" thickBot="1" x14ac:dyDescent="0.4">
      <c r="B27" s="206"/>
      <c r="C27" s="39" t="s">
        <v>16</v>
      </c>
      <c r="D27" s="207"/>
      <c r="E27" s="208"/>
      <c r="F27" s="208"/>
      <c r="G27" s="208"/>
      <c r="H27" s="208"/>
      <c r="I27" s="208"/>
      <c r="J27" s="208"/>
      <c r="K27" s="208"/>
      <c r="L27" s="209"/>
      <c r="M27" s="12">
        <f>B27*D27/1000</f>
        <v>0</v>
      </c>
      <c r="N27" s="13">
        <f>$B$27*E27</f>
        <v>0</v>
      </c>
      <c r="O27" s="13">
        <f t="shared" ref="O27:U27" si="6">$B$27*F27</f>
        <v>0</v>
      </c>
      <c r="P27" s="13">
        <f t="shared" si="6"/>
        <v>0</v>
      </c>
      <c r="Q27" s="13">
        <f t="shared" si="6"/>
        <v>0</v>
      </c>
      <c r="R27" s="13">
        <f t="shared" si="6"/>
        <v>0</v>
      </c>
      <c r="S27" s="13">
        <f t="shared" si="6"/>
        <v>0</v>
      </c>
      <c r="T27" s="13">
        <f t="shared" si="6"/>
        <v>0</v>
      </c>
      <c r="U27" s="13">
        <f t="shared" si="6"/>
        <v>0</v>
      </c>
      <c r="V27" s="124">
        <f>(O27-P27)/6.25</f>
        <v>0</v>
      </c>
      <c r="W27" s="100"/>
    </row>
    <row r="28" spans="2:30" ht="33.75" customHeight="1" thickBot="1" x14ac:dyDescent="0.4">
      <c r="B28" s="153"/>
      <c r="C28" s="154"/>
      <c r="D28" s="169"/>
      <c r="E28" s="169"/>
      <c r="F28" s="133"/>
      <c r="G28" s="133"/>
      <c r="H28" s="133"/>
      <c r="I28" s="133"/>
      <c r="J28" s="127"/>
      <c r="K28" s="170" t="s">
        <v>47</v>
      </c>
      <c r="L28" s="127"/>
      <c r="M28" s="135" t="s">
        <v>15</v>
      </c>
      <c r="N28" s="136" t="s">
        <v>15</v>
      </c>
      <c r="O28" s="13" t="e">
        <f>(SUM(O24:O27)/O16)</f>
        <v>#DIV/0!</v>
      </c>
      <c r="P28" s="13" t="e">
        <f t="shared" ref="P28:U28" si="7">(SUM(P24:P27)/P16)</f>
        <v>#DIV/0!</v>
      </c>
      <c r="Q28" s="13" t="e">
        <f t="shared" si="7"/>
        <v>#DIV/0!</v>
      </c>
      <c r="R28" s="13" t="e">
        <f t="shared" si="7"/>
        <v>#DIV/0!</v>
      </c>
      <c r="S28" s="13" t="e">
        <f t="shared" si="7"/>
        <v>#DIV/0!</v>
      </c>
      <c r="T28" s="13" t="e">
        <f t="shared" si="7"/>
        <v>#DIV/0!</v>
      </c>
      <c r="U28" s="13" t="e">
        <f t="shared" si="7"/>
        <v>#DIV/0!</v>
      </c>
      <c r="V28" s="171" t="e">
        <f>SUM(V24:V27)</f>
        <v>#DIV/0!</v>
      </c>
      <c r="W28" s="100"/>
    </row>
    <row r="29" spans="2:30" ht="33.75" customHeight="1" thickBot="1" x14ac:dyDescent="0.4">
      <c r="B29" s="100"/>
      <c r="C29" s="154"/>
      <c r="D29" s="169"/>
      <c r="E29" s="169"/>
      <c r="F29" s="133"/>
      <c r="H29" s="217" t="s">
        <v>72</v>
      </c>
      <c r="I29" s="225">
        <f>O3</f>
        <v>0</v>
      </c>
      <c r="J29" s="127"/>
      <c r="K29" s="170" t="s">
        <v>42</v>
      </c>
      <c r="L29" s="127"/>
      <c r="M29" s="147" t="s">
        <v>15</v>
      </c>
      <c r="N29" s="216" t="s">
        <v>15</v>
      </c>
      <c r="O29" s="150" t="e">
        <f>SUM(O24:O27)-(I29*O16)</f>
        <v>#DIV/0!</v>
      </c>
      <c r="P29" s="150" t="e">
        <f>SUM(P24:P27)-($I$29*P16)</f>
        <v>#DIV/0!</v>
      </c>
      <c r="Q29" s="150" t="e">
        <f>SUM(Q24:Q27)-(I29*Q16)</f>
        <v>#DIV/0!</v>
      </c>
      <c r="R29" s="150" t="e">
        <f>SUM(R24:R27)-(I29*R16)</f>
        <v>#DIV/0!</v>
      </c>
      <c r="S29" s="150" t="e">
        <f>SUM(S24:S27)-(I29*S16)</f>
        <v>#DIV/0!</v>
      </c>
      <c r="T29" s="150" t="e">
        <f>SUM(T24:T27)-(I29*T16)</f>
        <v>#DIV/0!</v>
      </c>
      <c r="U29" s="150" t="e">
        <f>SUM(U24:U27)-(I29*U16)</f>
        <v>#DIV/0!</v>
      </c>
      <c r="V29" s="151" t="s">
        <v>15</v>
      </c>
      <c r="W29" s="100"/>
    </row>
    <row r="30" spans="2:30" ht="18.75" customHeight="1" thickBot="1" x14ac:dyDescent="0.4">
      <c r="C30" s="154"/>
      <c r="D30" s="100"/>
      <c r="E30" s="154"/>
      <c r="L30" s="172"/>
      <c r="M30" s="173"/>
      <c r="N30" s="174"/>
      <c r="O30" s="175"/>
      <c r="P30" s="176"/>
      <c r="Q30" s="177"/>
      <c r="R30" s="25"/>
      <c r="S30" s="25"/>
      <c r="T30" s="25"/>
      <c r="U30" s="25"/>
      <c r="V30" s="178"/>
      <c r="W30" s="100"/>
    </row>
    <row r="31" spans="2:30" ht="34.5" customHeight="1" thickBot="1" x14ac:dyDescent="0.4">
      <c r="B31" s="284" t="s">
        <v>79</v>
      </c>
      <c r="C31" s="100"/>
      <c r="D31" s="100"/>
      <c r="E31" s="100"/>
      <c r="F31" s="100"/>
      <c r="G31" s="226"/>
      <c r="H31" s="127" t="s">
        <v>40</v>
      </c>
      <c r="I31" s="133"/>
      <c r="J31" s="226"/>
      <c r="K31" s="127" t="s">
        <v>41</v>
      </c>
      <c r="L31" s="127"/>
      <c r="M31" s="179"/>
      <c r="N31" s="218" t="s">
        <v>68</v>
      </c>
      <c r="O31" s="180"/>
      <c r="P31" s="368" t="e">
        <f>-(P29/J31)</f>
        <v>#DIV/0!</v>
      </c>
      <c r="Q31" s="224" t="e">
        <f>-(Q29/G31)</f>
        <v>#DIV/0!</v>
      </c>
      <c r="R31" s="100"/>
      <c r="S31" s="100"/>
      <c r="T31" s="100"/>
      <c r="U31" s="100"/>
      <c r="V31" s="100"/>
      <c r="W31" s="100"/>
    </row>
    <row r="32" spans="2:30" ht="13.5" customHeight="1" thickBot="1" x14ac:dyDescent="0.45">
      <c r="B32" s="103"/>
      <c r="C32" s="100"/>
      <c r="D32" s="100"/>
      <c r="E32" s="100"/>
      <c r="F32" s="100"/>
      <c r="G32" s="182"/>
      <c r="H32" s="183"/>
      <c r="I32" s="184"/>
      <c r="J32" s="183"/>
      <c r="K32" s="100"/>
      <c r="M32" s="100"/>
      <c r="N32" s="178"/>
      <c r="O32" s="185"/>
      <c r="P32" s="186"/>
      <c r="Q32" s="187"/>
      <c r="R32" s="100"/>
      <c r="S32" s="100"/>
      <c r="T32" s="100"/>
      <c r="U32" s="100"/>
      <c r="V32" s="100"/>
      <c r="W32" s="100"/>
    </row>
    <row r="33" spans="2:29" ht="27" customHeight="1" thickBot="1" x14ac:dyDescent="0.4">
      <c r="B33" s="22" t="s">
        <v>80</v>
      </c>
      <c r="C33" s="110"/>
      <c r="D33" s="111"/>
      <c r="E33" s="3" t="s">
        <v>44</v>
      </c>
      <c r="F33" s="3"/>
      <c r="G33" s="3"/>
      <c r="H33" s="3"/>
      <c r="I33" s="114"/>
      <c r="J33" s="114"/>
      <c r="K33" s="114"/>
      <c r="L33" s="114"/>
      <c r="M33" s="23" t="s">
        <v>71</v>
      </c>
      <c r="N33" s="11"/>
      <c r="O33" s="11"/>
      <c r="P33" s="11"/>
      <c r="Q33" s="11"/>
      <c r="R33" s="113"/>
      <c r="S33" s="114"/>
      <c r="T33" s="114"/>
      <c r="U33" s="115"/>
      <c r="V33" s="116"/>
      <c r="W33" s="100"/>
    </row>
    <row r="34" spans="2:29" ht="24.75" customHeight="1" x14ac:dyDescent="0.35">
      <c r="B34" s="188" t="s">
        <v>31</v>
      </c>
      <c r="C34" s="355"/>
      <c r="D34" s="356" t="s">
        <v>26</v>
      </c>
      <c r="E34" s="357" t="s">
        <v>27</v>
      </c>
      <c r="F34" s="357" t="s">
        <v>28</v>
      </c>
      <c r="G34" s="357" t="s">
        <v>14</v>
      </c>
      <c r="H34" s="357" t="s">
        <v>1</v>
      </c>
      <c r="I34" s="358" t="s">
        <v>2</v>
      </c>
      <c r="J34" s="358" t="s">
        <v>3</v>
      </c>
      <c r="K34" s="358" t="s">
        <v>4</v>
      </c>
      <c r="L34" s="359" t="s">
        <v>5</v>
      </c>
      <c r="M34" s="360" t="s">
        <v>26</v>
      </c>
      <c r="N34" s="357" t="s">
        <v>27</v>
      </c>
      <c r="O34" s="357" t="s">
        <v>28</v>
      </c>
      <c r="P34" s="357" t="s">
        <v>14</v>
      </c>
      <c r="Q34" s="357" t="s">
        <v>1</v>
      </c>
      <c r="R34" s="358" t="s">
        <v>2</v>
      </c>
      <c r="S34" s="358" t="s">
        <v>3</v>
      </c>
      <c r="T34" s="358" t="s">
        <v>4</v>
      </c>
      <c r="U34" s="358" t="s">
        <v>5</v>
      </c>
      <c r="V34" s="361" t="s">
        <v>6</v>
      </c>
      <c r="W34" s="100"/>
    </row>
    <row r="35" spans="2:29" ht="24.75" customHeight="1" x14ac:dyDescent="0.35">
      <c r="B35" s="9" t="s">
        <v>7</v>
      </c>
      <c r="C35" s="350" t="s">
        <v>8</v>
      </c>
      <c r="D35" s="165" t="s">
        <v>9</v>
      </c>
      <c r="E35" s="120" t="s">
        <v>10</v>
      </c>
      <c r="F35" s="120" t="s">
        <v>10</v>
      </c>
      <c r="G35" s="120" t="s">
        <v>10</v>
      </c>
      <c r="H35" s="120" t="s">
        <v>11</v>
      </c>
      <c r="I35" s="19" t="s">
        <v>10</v>
      </c>
      <c r="J35" s="19" t="s">
        <v>10</v>
      </c>
      <c r="K35" s="19" t="s">
        <v>10</v>
      </c>
      <c r="L35" s="20" t="s">
        <v>10</v>
      </c>
      <c r="M35" s="119" t="s">
        <v>7</v>
      </c>
      <c r="N35" s="120" t="s">
        <v>10</v>
      </c>
      <c r="O35" s="120" t="s">
        <v>10</v>
      </c>
      <c r="P35" s="120" t="s">
        <v>10</v>
      </c>
      <c r="Q35" s="120" t="s">
        <v>11</v>
      </c>
      <c r="R35" s="19" t="s">
        <v>10</v>
      </c>
      <c r="S35" s="19" t="s">
        <v>10</v>
      </c>
      <c r="T35" s="19" t="s">
        <v>10</v>
      </c>
      <c r="U35" s="19" t="s">
        <v>10</v>
      </c>
      <c r="V35" s="21" t="s">
        <v>12</v>
      </c>
      <c r="W35" s="100"/>
    </row>
    <row r="36" spans="2:29" ht="36.75" customHeight="1" x14ac:dyDescent="0.35">
      <c r="B36" s="68">
        <f>B24</f>
        <v>0</v>
      </c>
      <c r="C36" s="166" t="s">
        <v>33</v>
      </c>
      <c r="D36" s="87" t="e">
        <f t="shared" ref="D36:V36" si="8">D24</f>
        <v>#DIV/0!</v>
      </c>
      <c r="E36" s="13" t="str">
        <f t="shared" si="8"/>
        <v>-</v>
      </c>
      <c r="F36" s="13" t="str">
        <f t="shared" si="8"/>
        <v>-</v>
      </c>
      <c r="G36" s="13" t="str">
        <f t="shared" si="8"/>
        <v>-</v>
      </c>
      <c r="H36" s="13" t="str">
        <f t="shared" si="8"/>
        <v>-</v>
      </c>
      <c r="I36" s="13" t="str">
        <f t="shared" si="8"/>
        <v>-</v>
      </c>
      <c r="J36" s="13" t="str">
        <f t="shared" si="8"/>
        <v>-</v>
      </c>
      <c r="K36" s="13" t="str">
        <f t="shared" si="8"/>
        <v>-</v>
      </c>
      <c r="L36" s="88" t="str">
        <f t="shared" si="8"/>
        <v xml:space="preserve"> -</v>
      </c>
      <c r="M36" s="12">
        <f t="shared" si="8"/>
        <v>0</v>
      </c>
      <c r="N36" s="13">
        <f t="shared" si="8"/>
        <v>0</v>
      </c>
      <c r="O36" s="13">
        <f t="shared" si="8"/>
        <v>0</v>
      </c>
      <c r="P36" s="13">
        <f t="shared" si="8"/>
        <v>0</v>
      </c>
      <c r="Q36" s="13">
        <f t="shared" si="8"/>
        <v>0</v>
      </c>
      <c r="R36" s="13">
        <f t="shared" si="8"/>
        <v>0</v>
      </c>
      <c r="S36" s="13">
        <f t="shared" si="8"/>
        <v>0</v>
      </c>
      <c r="T36" s="13">
        <f t="shared" si="8"/>
        <v>0</v>
      </c>
      <c r="U36" s="13">
        <f t="shared" si="8"/>
        <v>0</v>
      </c>
      <c r="V36" s="14">
        <f t="shared" si="8"/>
        <v>0</v>
      </c>
      <c r="W36" s="100"/>
      <c r="AC36" s="126"/>
    </row>
    <row r="37" spans="2:29" ht="36.75" customHeight="1" x14ac:dyDescent="0.35">
      <c r="B37" s="68" t="e">
        <f>SUM(B25:B27)</f>
        <v>#DIV/0!</v>
      </c>
      <c r="C37" s="221" t="s">
        <v>20</v>
      </c>
      <c r="D37" s="87">
        <f>D25</f>
        <v>0</v>
      </c>
      <c r="E37" s="13">
        <f>SUM(E25:E27)</f>
        <v>0</v>
      </c>
      <c r="F37" s="13">
        <f t="shared" ref="F37:L37" si="9">SUM(F25:F27)</f>
        <v>0</v>
      </c>
      <c r="G37" s="13">
        <f t="shared" si="9"/>
        <v>0</v>
      </c>
      <c r="H37" s="13">
        <f t="shared" si="9"/>
        <v>0</v>
      </c>
      <c r="I37" s="13">
        <f t="shared" si="9"/>
        <v>0</v>
      </c>
      <c r="J37" s="13">
        <f t="shared" si="9"/>
        <v>0</v>
      </c>
      <c r="K37" s="13">
        <f t="shared" si="9"/>
        <v>0</v>
      </c>
      <c r="L37" s="13">
        <f t="shared" si="9"/>
        <v>0</v>
      </c>
      <c r="M37" s="12" t="e">
        <f t="shared" ref="M37:V37" si="10">SUM(M25:M27)</f>
        <v>#DIV/0!</v>
      </c>
      <c r="N37" s="13" t="e">
        <f t="shared" si="10"/>
        <v>#DIV/0!</v>
      </c>
      <c r="O37" s="13" t="e">
        <f t="shared" si="10"/>
        <v>#DIV/0!</v>
      </c>
      <c r="P37" s="13" t="e">
        <f t="shared" si="10"/>
        <v>#DIV/0!</v>
      </c>
      <c r="Q37" s="13" t="e">
        <f t="shared" si="10"/>
        <v>#DIV/0!</v>
      </c>
      <c r="R37" s="13" t="e">
        <f t="shared" si="10"/>
        <v>#DIV/0!</v>
      </c>
      <c r="S37" s="13" t="e">
        <f t="shared" si="10"/>
        <v>#DIV/0!</v>
      </c>
      <c r="T37" s="13" t="e">
        <f t="shared" si="10"/>
        <v>#DIV/0!</v>
      </c>
      <c r="U37" s="13" t="e">
        <f t="shared" si="10"/>
        <v>#DIV/0!</v>
      </c>
      <c r="V37" s="14" t="e">
        <f t="shared" si="10"/>
        <v>#DIV/0!</v>
      </c>
      <c r="W37" s="100"/>
    </row>
    <row r="38" spans="2:29" s="172" customFormat="1" ht="36.75" customHeight="1" x14ac:dyDescent="0.35">
      <c r="B38" s="195"/>
      <c r="C38" s="37" t="s">
        <v>54</v>
      </c>
      <c r="D38" s="196"/>
      <c r="E38" s="40"/>
      <c r="F38" s="40"/>
      <c r="G38" s="40"/>
      <c r="H38" s="28"/>
      <c r="I38" s="40"/>
      <c r="J38" s="40"/>
      <c r="K38" s="40"/>
      <c r="L38" s="40"/>
      <c r="M38" s="12">
        <f>(B38*D38)/1000</f>
        <v>0</v>
      </c>
      <c r="N38" s="13">
        <f>$B$38*E38</f>
        <v>0</v>
      </c>
      <c r="O38" s="13">
        <f t="shared" ref="O38:U38" si="11">$B$38*F38</f>
        <v>0</v>
      </c>
      <c r="P38" s="13">
        <f t="shared" si="11"/>
        <v>0</v>
      </c>
      <c r="Q38" s="13">
        <f t="shared" si="11"/>
        <v>0</v>
      </c>
      <c r="R38" s="13">
        <f t="shared" si="11"/>
        <v>0</v>
      </c>
      <c r="S38" s="13">
        <f t="shared" si="11"/>
        <v>0</v>
      </c>
      <c r="T38" s="13">
        <f t="shared" si="11"/>
        <v>0</v>
      </c>
      <c r="U38" s="13">
        <f t="shared" si="11"/>
        <v>0</v>
      </c>
      <c r="V38" s="14">
        <f>(O38-P38)/6.25</f>
        <v>0</v>
      </c>
      <c r="W38" s="152"/>
    </row>
    <row r="39" spans="2:29" s="172" customFormat="1" ht="36.75" customHeight="1" thickBot="1" x14ac:dyDescent="0.4">
      <c r="B39" s="211"/>
      <c r="C39" s="41" t="s">
        <v>55</v>
      </c>
      <c r="D39" s="207"/>
      <c r="E39" s="208"/>
      <c r="F39" s="208"/>
      <c r="G39" s="208"/>
      <c r="H39" s="42"/>
      <c r="I39" s="42"/>
      <c r="J39" s="42"/>
      <c r="K39" s="42"/>
      <c r="L39" s="43"/>
      <c r="M39" s="12">
        <f>(B39*D39)/1000</f>
        <v>0</v>
      </c>
      <c r="N39" s="13">
        <f>$B$39*E39</f>
        <v>0</v>
      </c>
      <c r="O39" s="13">
        <f t="shared" ref="O39:U39" si="12">$B$39*F39</f>
        <v>0</v>
      </c>
      <c r="P39" s="13">
        <f t="shared" si="12"/>
        <v>0</v>
      </c>
      <c r="Q39" s="13">
        <f t="shared" si="12"/>
        <v>0</v>
      </c>
      <c r="R39" s="13">
        <f t="shared" si="12"/>
        <v>0</v>
      </c>
      <c r="S39" s="13">
        <f t="shared" si="12"/>
        <v>0</v>
      </c>
      <c r="T39" s="13">
        <f t="shared" si="12"/>
        <v>0</v>
      </c>
      <c r="U39" s="13">
        <f t="shared" si="12"/>
        <v>0</v>
      </c>
      <c r="V39" s="14">
        <f>(O39-P39)/6.25</f>
        <v>0</v>
      </c>
      <c r="W39" s="152"/>
    </row>
    <row r="40" spans="2:29" ht="33.75" customHeight="1" x14ac:dyDescent="0.35">
      <c r="B40" s="1" t="s">
        <v>13</v>
      </c>
      <c r="C40" s="100"/>
      <c r="D40" s="127"/>
      <c r="E40" s="127"/>
      <c r="F40" s="127"/>
      <c r="G40" s="170"/>
      <c r="H40" s="170"/>
      <c r="I40" s="170" t="s">
        <v>51</v>
      </c>
      <c r="J40" s="170"/>
      <c r="K40" s="170"/>
      <c r="L40" s="170"/>
      <c r="M40" s="12" t="e">
        <f t="shared" ref="M40:V40" si="13">SUM(M36:M39)</f>
        <v>#DIV/0!</v>
      </c>
      <c r="N40" s="13" t="e">
        <f t="shared" si="13"/>
        <v>#DIV/0!</v>
      </c>
      <c r="O40" s="13" t="e">
        <f t="shared" si="13"/>
        <v>#DIV/0!</v>
      </c>
      <c r="P40" s="13" t="e">
        <f t="shared" si="13"/>
        <v>#DIV/0!</v>
      </c>
      <c r="Q40" s="13" t="e">
        <f t="shared" si="13"/>
        <v>#DIV/0!</v>
      </c>
      <c r="R40" s="13" t="e">
        <f t="shared" si="13"/>
        <v>#DIV/0!</v>
      </c>
      <c r="S40" s="13" t="e">
        <f t="shared" si="13"/>
        <v>#DIV/0!</v>
      </c>
      <c r="T40" s="13" t="e">
        <f t="shared" si="13"/>
        <v>#DIV/0!</v>
      </c>
      <c r="U40" s="13" t="e">
        <f t="shared" si="13"/>
        <v>#DIV/0!</v>
      </c>
      <c r="V40" s="14" t="e">
        <f t="shared" si="13"/>
        <v>#DIV/0!</v>
      </c>
      <c r="W40" s="100"/>
    </row>
    <row r="41" spans="2:29" ht="33.75" customHeight="1" thickBot="1" x14ac:dyDescent="0.4">
      <c r="B41" s="89" t="s">
        <v>59</v>
      </c>
      <c r="C41" s="52"/>
      <c r="D41" s="52"/>
      <c r="E41" s="127"/>
      <c r="F41" s="127"/>
      <c r="G41" s="170"/>
      <c r="H41" s="170"/>
      <c r="I41" s="170" t="s">
        <v>52</v>
      </c>
      <c r="J41" s="170"/>
      <c r="K41" s="170"/>
      <c r="L41" s="170"/>
      <c r="M41" s="15" t="s">
        <v>43</v>
      </c>
      <c r="N41" s="150" t="s">
        <v>43</v>
      </c>
      <c r="O41" s="16" t="e">
        <f>O40/O16</f>
        <v>#DIV/0!</v>
      </c>
      <c r="P41" s="16" t="e">
        <f t="shared" ref="P41:U41" si="14">P40/P16</f>
        <v>#DIV/0!</v>
      </c>
      <c r="Q41" s="16" t="e">
        <f t="shared" si="14"/>
        <v>#DIV/0!</v>
      </c>
      <c r="R41" s="222" t="e">
        <f t="shared" si="14"/>
        <v>#DIV/0!</v>
      </c>
      <c r="S41" s="222" t="e">
        <f t="shared" si="14"/>
        <v>#DIV/0!</v>
      </c>
      <c r="T41" s="222" t="e">
        <f t="shared" si="14"/>
        <v>#DIV/0!</v>
      </c>
      <c r="U41" s="222" t="e">
        <f t="shared" si="14"/>
        <v>#DIV/0!</v>
      </c>
      <c r="V41" s="189" t="s">
        <v>43</v>
      </c>
      <c r="W41" s="100"/>
    </row>
    <row r="42" spans="2:29" x14ac:dyDescent="0.35">
      <c r="B42" s="90" t="s">
        <v>60</v>
      </c>
      <c r="C42" s="52"/>
      <c r="D42" s="52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00"/>
      <c r="T42" s="100"/>
      <c r="U42" s="100"/>
      <c r="V42" s="100"/>
      <c r="W42" s="100"/>
    </row>
    <row r="43" spans="2:29" x14ac:dyDescent="0.35">
      <c r="B43" s="91" t="s">
        <v>61</v>
      </c>
      <c r="C43" s="56"/>
      <c r="D43" s="52"/>
      <c r="E43" s="100"/>
      <c r="F43" s="100"/>
      <c r="G43" s="100"/>
      <c r="H43" s="100"/>
      <c r="I43" s="100"/>
      <c r="J43" s="100"/>
      <c r="K43" s="100"/>
      <c r="L43" s="100"/>
      <c r="O43" s="100"/>
      <c r="P43" s="100"/>
      <c r="Q43" s="100"/>
      <c r="R43" s="100"/>
      <c r="S43" s="100"/>
      <c r="T43" s="100"/>
      <c r="U43" s="100"/>
      <c r="V43" s="100"/>
      <c r="W43" s="100"/>
    </row>
    <row r="44" spans="2:29" x14ac:dyDescent="0.35">
      <c r="B44" s="44"/>
      <c r="C44" s="45"/>
      <c r="D44" s="46"/>
      <c r="E44" s="47"/>
      <c r="F44" s="48"/>
      <c r="G44" s="48"/>
      <c r="H44" s="44"/>
      <c r="I44" s="44"/>
      <c r="J44" s="48"/>
      <c r="K44" s="64"/>
      <c r="L44" s="190"/>
      <c r="O44" s="192"/>
      <c r="P44" s="193"/>
      <c r="Q44" s="193"/>
      <c r="R44" s="193"/>
      <c r="S44" s="193"/>
      <c r="T44" s="48"/>
      <c r="U44" s="100"/>
      <c r="V44" s="100"/>
      <c r="W44" s="100"/>
    </row>
    <row r="45" spans="2:29" x14ac:dyDescent="0.35">
      <c r="B45" s="49" t="s">
        <v>13</v>
      </c>
      <c r="C45" s="45"/>
      <c r="D45" s="50"/>
      <c r="J45" s="51"/>
      <c r="K45" s="65"/>
      <c r="L45" s="66"/>
      <c r="O45" s="73"/>
      <c r="P45" s="66"/>
      <c r="Q45" s="66"/>
      <c r="R45" s="66"/>
      <c r="S45" s="66"/>
      <c r="T45" s="52"/>
      <c r="U45" s="100"/>
      <c r="V45" s="100"/>
      <c r="W45" s="100"/>
    </row>
    <row r="46" spans="2:29" x14ac:dyDescent="0.35">
      <c r="J46" s="51"/>
      <c r="K46" s="52"/>
      <c r="L46" s="53"/>
      <c r="M46" s="71"/>
      <c r="N46" s="74"/>
      <c r="O46" s="75"/>
      <c r="P46" s="52"/>
      <c r="Q46" s="52"/>
      <c r="R46" s="52"/>
      <c r="S46" s="52"/>
      <c r="T46" s="52"/>
      <c r="U46" s="100"/>
      <c r="V46" s="100"/>
      <c r="W46" s="100"/>
    </row>
    <row r="47" spans="2:29" x14ac:dyDescent="0.35">
      <c r="J47" s="52"/>
      <c r="K47" s="52"/>
      <c r="L47" s="55"/>
      <c r="M47" s="100"/>
      <c r="O47" s="100"/>
      <c r="T47" s="52"/>
      <c r="U47" s="100"/>
      <c r="V47" s="100"/>
      <c r="W47" s="100"/>
    </row>
    <row r="48" spans="2:29" x14ac:dyDescent="0.35">
      <c r="J48" s="51"/>
      <c r="K48" s="57"/>
      <c r="L48" s="52"/>
      <c r="M48" s="76"/>
      <c r="O48" s="100"/>
      <c r="T48" s="52"/>
      <c r="U48" s="100"/>
      <c r="V48" s="100"/>
      <c r="W48" s="100"/>
    </row>
    <row r="49" spans="2:23" x14ac:dyDescent="0.35">
      <c r="B49" s="52"/>
      <c r="C49" s="45"/>
      <c r="D49" s="52"/>
      <c r="J49" s="52"/>
      <c r="K49" s="52"/>
      <c r="L49" s="53"/>
      <c r="M49" s="71"/>
      <c r="O49" s="100"/>
      <c r="T49" s="52"/>
      <c r="U49" s="100"/>
      <c r="V49" s="100"/>
      <c r="W49" s="100"/>
    </row>
    <row r="50" spans="2:23" x14ac:dyDescent="0.35">
      <c r="B50" s="52"/>
      <c r="C50" s="45"/>
      <c r="D50" s="52"/>
      <c r="E50" s="58"/>
      <c r="F50" s="52"/>
      <c r="G50" s="59"/>
      <c r="H50" s="59"/>
      <c r="I50" s="55"/>
      <c r="K50" s="60"/>
      <c r="L50" s="54"/>
      <c r="M50" s="71"/>
      <c r="O50" s="100"/>
      <c r="T50" s="52"/>
    </row>
    <row r="51" spans="2:23" x14ac:dyDescent="0.35">
      <c r="B51" s="52"/>
      <c r="C51" s="45"/>
      <c r="D51" s="52"/>
      <c r="E51" s="58"/>
      <c r="F51" s="52"/>
      <c r="G51" s="61"/>
      <c r="H51" s="52"/>
      <c r="I51" s="51"/>
      <c r="K51" s="57"/>
      <c r="L51" s="52"/>
      <c r="M51" s="71"/>
      <c r="N51" s="74"/>
      <c r="O51" s="100"/>
      <c r="T51" s="52"/>
    </row>
    <row r="52" spans="2:23" x14ac:dyDescent="0.35">
      <c r="B52" s="52"/>
      <c r="C52" s="45"/>
      <c r="D52" s="52"/>
      <c r="E52" s="58"/>
      <c r="F52" s="52"/>
      <c r="G52" s="52"/>
      <c r="H52" s="52"/>
      <c r="I52" s="51"/>
      <c r="K52" s="57"/>
      <c r="L52" s="52"/>
      <c r="M52" s="53"/>
      <c r="N52" s="54"/>
      <c r="O52" s="54"/>
      <c r="P52" s="54"/>
      <c r="Q52" s="54"/>
      <c r="R52" s="54"/>
      <c r="S52" s="62"/>
      <c r="T52" s="52"/>
    </row>
    <row r="53" spans="2:23" x14ac:dyDescent="0.35">
      <c r="B53" s="52"/>
      <c r="C53" s="45"/>
      <c r="D53" s="59"/>
      <c r="E53" s="63"/>
      <c r="F53" s="52"/>
      <c r="G53" s="52"/>
      <c r="H53" s="52"/>
      <c r="I53" s="51"/>
      <c r="J53" s="51"/>
      <c r="K53" s="57"/>
      <c r="L53" s="52"/>
      <c r="M53" s="53"/>
      <c r="N53" s="54"/>
      <c r="O53" s="54"/>
      <c r="P53" s="54"/>
      <c r="Q53" s="54"/>
      <c r="R53" s="54"/>
      <c r="S53" s="62"/>
      <c r="T53" s="52"/>
    </row>
    <row r="54" spans="2:23" x14ac:dyDescent="0.35">
      <c r="B54" s="52"/>
      <c r="C54" s="45"/>
      <c r="D54" s="59"/>
      <c r="E54" s="63"/>
      <c r="F54" s="52"/>
      <c r="G54" s="52"/>
      <c r="H54" s="52"/>
      <c r="I54" s="51"/>
      <c r="J54" s="51"/>
      <c r="K54" s="57"/>
      <c r="L54" s="52"/>
      <c r="N54" s="54"/>
      <c r="O54" s="54"/>
      <c r="P54" s="54"/>
      <c r="Q54" s="54"/>
      <c r="R54" s="54"/>
      <c r="S54" s="62"/>
      <c r="T54" s="52"/>
    </row>
    <row r="55" spans="2:23" x14ac:dyDescent="0.35">
      <c r="B55" s="52"/>
      <c r="C55" s="52"/>
      <c r="D55" s="52"/>
      <c r="E55" s="52"/>
      <c r="F55" s="52"/>
      <c r="G55" s="52"/>
      <c r="H55" s="52"/>
      <c r="I55" s="51"/>
      <c r="J55" s="51"/>
      <c r="K55" s="57"/>
      <c r="L55" s="53"/>
      <c r="N55" s="54"/>
      <c r="O55" s="54"/>
      <c r="P55" s="54"/>
      <c r="Q55" s="54"/>
      <c r="R55" s="54"/>
      <c r="S55" s="62"/>
      <c r="T55" s="52"/>
    </row>
    <row r="56" spans="2:23" x14ac:dyDescent="0.35">
      <c r="B56" s="52"/>
      <c r="C56" s="52"/>
      <c r="D56" s="52"/>
      <c r="E56" s="52"/>
      <c r="F56" s="52"/>
      <c r="G56" s="52"/>
      <c r="H56" s="52"/>
      <c r="I56" s="51"/>
      <c r="J56" s="51"/>
      <c r="K56" s="57"/>
      <c r="L56" s="53"/>
      <c r="N56" s="54"/>
      <c r="O56" s="54"/>
      <c r="P56" s="54"/>
      <c r="Q56" s="54"/>
      <c r="R56" s="54"/>
      <c r="S56" s="62"/>
      <c r="T56" s="52"/>
    </row>
    <row r="57" spans="2:23" x14ac:dyDescent="0.35"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N57" s="52"/>
      <c r="O57" s="52"/>
      <c r="P57" s="52"/>
      <c r="Q57" s="52"/>
      <c r="R57" s="52"/>
      <c r="S57" s="52"/>
      <c r="T57" s="52"/>
    </row>
  </sheetData>
  <sheetProtection password="8515" sheet="1" objects="1" scenarios="1" insertColumns="0" insertRows="0"/>
  <protectedRanges>
    <protectedRange sqref="L44 AA7 O44:S44" name="Bereich2"/>
  </protectedRanges>
  <mergeCells count="1">
    <mergeCell ref="F19:H20"/>
  </mergeCells>
  <printOptions gridLinesSet="0"/>
  <pageMargins left="0.55118110236220474" right="0.19685039370078741" top="0.39370078740157483" bottom="0" header="0.23622047244094491" footer="0.51181102362204722"/>
  <pageSetup paperSize="9" scale="48" orientation="landscape" horizontalDpi="4294967292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D57"/>
  <sheetViews>
    <sheetView showGridLines="0" zoomScale="55" zoomScaleNormal="55" zoomScaleSheetLayoutView="40" workbookViewId="0">
      <selection activeCell="B3" sqref="B3"/>
    </sheetView>
  </sheetViews>
  <sheetFormatPr baseColWidth="10" defaultRowHeight="23.25" x14ac:dyDescent="0.35"/>
  <cols>
    <col min="1" max="1" width="1.5546875" style="101" customWidth="1"/>
    <col min="2" max="2" width="7.33203125" style="101" customWidth="1"/>
    <col min="3" max="3" width="26.77734375" style="101" customWidth="1"/>
    <col min="4" max="10" width="10.77734375" style="101" customWidth="1"/>
    <col min="11" max="11" width="11.88671875" style="101" customWidth="1"/>
    <col min="12" max="15" width="10.77734375" style="101" customWidth="1"/>
    <col min="16" max="16" width="13.6640625" style="101" customWidth="1"/>
    <col min="17" max="22" width="10.77734375" style="101" customWidth="1"/>
    <col min="23" max="16384" width="11.5546875" style="101"/>
  </cols>
  <sheetData>
    <row r="1" spans="2:30" x14ac:dyDescent="0.35"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</row>
    <row r="2" spans="2:30" s="104" customFormat="1" ht="24.95" customHeight="1" x14ac:dyDescent="0.4">
      <c r="B2" s="102" t="s">
        <v>0</v>
      </c>
      <c r="C2" s="2"/>
      <c r="D2" s="2"/>
      <c r="E2" s="2"/>
      <c r="F2" s="2"/>
      <c r="G2" s="2"/>
      <c r="H2" s="103" t="s">
        <v>77</v>
      </c>
      <c r="I2" s="2"/>
      <c r="J2" s="103"/>
      <c r="K2" s="103"/>
      <c r="L2" s="103"/>
      <c r="M2" s="2" t="s">
        <v>23</v>
      </c>
      <c r="N2" s="2"/>
      <c r="O2" s="212"/>
      <c r="P2" s="212"/>
      <c r="Q2" s="212"/>
      <c r="R2" s="2" t="s">
        <v>24</v>
      </c>
      <c r="S2" s="2"/>
      <c r="T2" s="2"/>
      <c r="U2" s="2"/>
      <c r="V2" s="2"/>
      <c r="W2" s="2"/>
    </row>
    <row r="3" spans="2:30" x14ac:dyDescent="0.35">
      <c r="B3" s="1" t="s">
        <v>13</v>
      </c>
      <c r="C3" s="2"/>
      <c r="D3" s="100"/>
      <c r="E3" s="2" t="s">
        <v>13</v>
      </c>
      <c r="F3" s="2"/>
      <c r="G3" s="2"/>
      <c r="H3" s="100"/>
      <c r="I3" s="105"/>
      <c r="J3" s="106"/>
      <c r="K3" s="106"/>
      <c r="L3" s="106"/>
      <c r="M3" s="2" t="s">
        <v>78</v>
      </c>
      <c r="N3" s="108"/>
      <c r="O3" s="325"/>
      <c r="P3" s="2"/>
      <c r="Q3" s="2"/>
      <c r="R3" s="2"/>
      <c r="S3" s="2"/>
      <c r="T3" s="2"/>
      <c r="U3" s="2"/>
      <c r="V3" s="2"/>
      <c r="W3" s="100"/>
      <c r="Z3" s="126"/>
      <c r="AA3" s="126"/>
      <c r="AB3" s="126"/>
      <c r="AC3" s="126"/>
      <c r="AD3" s="126"/>
    </row>
    <row r="4" spans="2:30" ht="24" thickBot="1" x14ac:dyDescent="0.4">
      <c r="B4" s="1"/>
      <c r="C4" s="2"/>
      <c r="D4" s="100"/>
      <c r="E4" s="2"/>
      <c r="F4" s="2"/>
      <c r="G4" s="2"/>
      <c r="H4" s="100"/>
      <c r="I4" s="109"/>
      <c r="J4" s="106"/>
      <c r="K4" s="106"/>
      <c r="L4" s="106"/>
      <c r="M4" s="2"/>
      <c r="N4" s="2"/>
      <c r="O4" s="2"/>
      <c r="P4" s="2"/>
      <c r="Q4" s="2"/>
      <c r="R4" s="2"/>
      <c r="S4" s="2"/>
      <c r="T4" s="2"/>
      <c r="U4" s="2"/>
      <c r="V4" s="2"/>
      <c r="W4" s="100"/>
      <c r="Z4" s="326"/>
      <c r="AA4" s="126"/>
      <c r="AB4" s="126"/>
      <c r="AC4" s="126"/>
      <c r="AD4" s="126"/>
    </row>
    <row r="5" spans="2:30" ht="27" customHeight="1" thickBot="1" x14ac:dyDescent="0.4">
      <c r="B5" s="22" t="s">
        <v>32</v>
      </c>
      <c r="C5" s="110"/>
      <c r="D5" s="111"/>
      <c r="E5" s="11" t="s">
        <v>30</v>
      </c>
      <c r="F5" s="11"/>
      <c r="G5" s="11"/>
      <c r="H5" s="11"/>
      <c r="I5" s="112"/>
      <c r="J5" s="113"/>
      <c r="K5" s="113"/>
      <c r="L5" s="114"/>
      <c r="M5" s="23" t="s">
        <v>71</v>
      </c>
      <c r="N5" s="11"/>
      <c r="O5" s="11"/>
      <c r="P5" s="11"/>
      <c r="Q5" s="11"/>
      <c r="R5" s="113"/>
      <c r="S5" s="114"/>
      <c r="T5" s="114"/>
      <c r="U5" s="115"/>
      <c r="V5" s="116"/>
      <c r="W5" s="100"/>
      <c r="Z5" s="327"/>
      <c r="AA5" s="126"/>
      <c r="AB5" s="126"/>
      <c r="AC5" s="126"/>
      <c r="AD5" s="126"/>
    </row>
    <row r="6" spans="2:30" ht="24.75" customHeight="1" x14ac:dyDescent="0.35">
      <c r="B6" s="117" t="s">
        <v>31</v>
      </c>
      <c r="C6" s="355"/>
      <c r="D6" s="344" t="s">
        <v>26</v>
      </c>
      <c r="E6" s="345" t="s">
        <v>27</v>
      </c>
      <c r="F6" s="118" t="s">
        <v>28</v>
      </c>
      <c r="G6" s="118" t="s">
        <v>14</v>
      </c>
      <c r="H6" s="118" t="s">
        <v>1</v>
      </c>
      <c r="I6" s="4" t="s">
        <v>2</v>
      </c>
      <c r="J6" s="4" t="s">
        <v>3</v>
      </c>
      <c r="K6" s="4" t="s">
        <v>4</v>
      </c>
      <c r="L6" s="17" t="s">
        <v>5</v>
      </c>
      <c r="M6" s="346" t="s">
        <v>26</v>
      </c>
      <c r="N6" s="347" t="s">
        <v>27</v>
      </c>
      <c r="O6" s="347" t="s">
        <v>28</v>
      </c>
      <c r="P6" s="347" t="s">
        <v>14</v>
      </c>
      <c r="Q6" s="347" t="s">
        <v>1</v>
      </c>
      <c r="R6" s="348" t="s">
        <v>2</v>
      </c>
      <c r="S6" s="348" t="s">
        <v>3</v>
      </c>
      <c r="T6" s="348" t="s">
        <v>4</v>
      </c>
      <c r="U6" s="348" t="s">
        <v>5</v>
      </c>
      <c r="V6" s="349" t="s">
        <v>6</v>
      </c>
      <c r="W6" s="100"/>
      <c r="Z6" s="327"/>
      <c r="AA6" s="125"/>
      <c r="AB6" s="126"/>
      <c r="AC6" s="126"/>
      <c r="AD6" s="126"/>
    </row>
    <row r="7" spans="2:30" ht="24.75" customHeight="1" x14ac:dyDescent="0.35">
      <c r="B7" s="6" t="s">
        <v>7</v>
      </c>
      <c r="C7" s="350" t="s">
        <v>8</v>
      </c>
      <c r="D7" s="121" t="s">
        <v>9</v>
      </c>
      <c r="E7" s="343" t="s">
        <v>10</v>
      </c>
      <c r="F7" s="121" t="s">
        <v>10</v>
      </c>
      <c r="G7" s="121" t="s">
        <v>10</v>
      </c>
      <c r="H7" s="121" t="s">
        <v>11</v>
      </c>
      <c r="I7" s="5" t="s">
        <v>10</v>
      </c>
      <c r="J7" s="5" t="s">
        <v>10</v>
      </c>
      <c r="K7" s="5" t="s">
        <v>10</v>
      </c>
      <c r="L7" s="18" t="s">
        <v>10</v>
      </c>
      <c r="M7" s="119" t="s">
        <v>7</v>
      </c>
      <c r="N7" s="120" t="s">
        <v>10</v>
      </c>
      <c r="O7" s="120" t="s">
        <v>10</v>
      </c>
      <c r="P7" s="120" t="s">
        <v>10</v>
      </c>
      <c r="Q7" s="120" t="s">
        <v>11</v>
      </c>
      <c r="R7" s="19" t="s">
        <v>10</v>
      </c>
      <c r="S7" s="19" t="s">
        <v>10</v>
      </c>
      <c r="T7" s="19" t="s">
        <v>10</v>
      </c>
      <c r="U7" s="19" t="s">
        <v>10</v>
      </c>
      <c r="V7" s="21" t="s">
        <v>12</v>
      </c>
      <c r="W7" s="100"/>
      <c r="Z7" s="126"/>
      <c r="AA7" s="191"/>
      <c r="AB7" s="126"/>
      <c r="AC7" s="126"/>
      <c r="AD7" s="126"/>
    </row>
    <row r="8" spans="2:30" ht="36" customHeight="1" x14ac:dyDescent="0.35">
      <c r="B8" s="239"/>
      <c r="C8" s="240"/>
      <c r="D8" s="241"/>
      <c r="E8" s="235"/>
      <c r="F8" s="235"/>
      <c r="G8" s="235"/>
      <c r="H8" s="242"/>
      <c r="I8" s="242"/>
      <c r="J8" s="242"/>
      <c r="K8" s="232"/>
      <c r="L8" s="243"/>
      <c r="M8" s="244"/>
      <c r="N8" s="245"/>
      <c r="O8" s="245"/>
      <c r="P8" s="245"/>
      <c r="Q8" s="230"/>
      <c r="R8" s="230"/>
      <c r="S8" s="230"/>
      <c r="T8" s="230"/>
      <c r="U8" s="230"/>
      <c r="V8" s="246"/>
      <c r="W8" s="100"/>
      <c r="Z8" s="326"/>
      <c r="AA8" s="72"/>
      <c r="AB8" s="126"/>
      <c r="AC8" s="126"/>
      <c r="AD8" s="126"/>
    </row>
    <row r="9" spans="2:30" ht="36" customHeight="1" x14ac:dyDescent="0.35">
      <c r="B9" s="239"/>
      <c r="C9" s="240"/>
      <c r="D9" s="241"/>
      <c r="E9" s="235"/>
      <c r="F9" s="235"/>
      <c r="G9" s="235"/>
      <c r="H9" s="242"/>
      <c r="I9" s="242"/>
      <c r="J9" s="242"/>
      <c r="K9" s="232"/>
      <c r="L9" s="243"/>
      <c r="M9" s="244"/>
      <c r="N9" s="245"/>
      <c r="O9" s="245"/>
      <c r="P9" s="245"/>
      <c r="Q9" s="230"/>
      <c r="R9" s="230"/>
      <c r="S9" s="230"/>
      <c r="T9" s="230"/>
      <c r="U9" s="230"/>
      <c r="V9" s="246"/>
      <c r="W9" s="100"/>
      <c r="Z9" s="327"/>
      <c r="AA9" s="126"/>
      <c r="AB9" s="126"/>
      <c r="AC9" s="126"/>
      <c r="AD9" s="126"/>
    </row>
    <row r="10" spans="2:30" ht="36" customHeight="1" x14ac:dyDescent="0.35">
      <c r="B10" s="239"/>
      <c r="C10" s="240"/>
      <c r="D10" s="241"/>
      <c r="E10" s="235"/>
      <c r="F10" s="235"/>
      <c r="G10" s="235"/>
      <c r="H10" s="242"/>
      <c r="I10" s="242"/>
      <c r="J10" s="242"/>
      <c r="K10" s="232"/>
      <c r="L10" s="243"/>
      <c r="M10" s="244"/>
      <c r="N10" s="245"/>
      <c r="O10" s="245"/>
      <c r="P10" s="245"/>
      <c r="Q10" s="230"/>
      <c r="R10" s="230"/>
      <c r="S10" s="230"/>
      <c r="T10" s="230"/>
      <c r="U10" s="230"/>
      <c r="V10" s="246"/>
      <c r="W10" s="100"/>
      <c r="Z10" s="327"/>
      <c r="AA10" s="126"/>
      <c r="AB10" s="126"/>
      <c r="AC10" s="126"/>
      <c r="AD10" s="126"/>
    </row>
    <row r="11" spans="2:30" ht="36" customHeight="1" x14ac:dyDescent="0.35">
      <c r="B11" s="239"/>
      <c r="C11" s="247"/>
      <c r="D11" s="241"/>
      <c r="E11" s="235"/>
      <c r="F11" s="235"/>
      <c r="G11" s="235"/>
      <c r="H11" s="248"/>
      <c r="I11" s="248"/>
      <c r="J11" s="248"/>
      <c r="K11" s="249"/>
      <c r="L11" s="250"/>
      <c r="M11" s="244"/>
      <c r="N11" s="245"/>
      <c r="O11" s="245"/>
      <c r="P11" s="245"/>
      <c r="Q11" s="230"/>
      <c r="R11" s="230"/>
      <c r="S11" s="230"/>
      <c r="T11" s="230"/>
      <c r="U11" s="230"/>
      <c r="V11" s="246"/>
      <c r="W11" s="100"/>
      <c r="Z11" s="327"/>
      <c r="AA11" s="126"/>
      <c r="AB11" s="126"/>
      <c r="AC11" s="126"/>
      <c r="AD11" s="126"/>
    </row>
    <row r="12" spans="2:30" ht="36" customHeight="1" thickBot="1" x14ac:dyDescent="0.4">
      <c r="B12" s="251"/>
      <c r="C12" s="252"/>
      <c r="D12" s="253"/>
      <c r="E12" s="254"/>
      <c r="F12" s="254"/>
      <c r="G12" s="254"/>
      <c r="H12" s="255"/>
      <c r="I12" s="255"/>
      <c r="J12" s="255"/>
      <c r="K12" s="254"/>
      <c r="L12" s="256"/>
      <c r="M12" s="244"/>
      <c r="N12" s="245"/>
      <c r="O12" s="245"/>
      <c r="P12" s="245"/>
      <c r="Q12" s="230"/>
      <c r="R12" s="230"/>
      <c r="S12" s="230"/>
      <c r="T12" s="230"/>
      <c r="U12" s="230"/>
      <c r="V12" s="246"/>
      <c r="W12" s="100"/>
      <c r="Z12" s="126"/>
      <c r="AA12" s="126"/>
      <c r="AB12" s="126"/>
      <c r="AC12" s="126"/>
      <c r="AD12" s="126"/>
    </row>
    <row r="13" spans="2:30" ht="33.75" customHeight="1" x14ac:dyDescent="0.35">
      <c r="B13" s="125"/>
      <c r="C13" s="257"/>
      <c r="D13" s="258"/>
      <c r="E13" s="259"/>
      <c r="F13" s="259" t="s">
        <v>25</v>
      </c>
      <c r="G13" s="259"/>
      <c r="H13" s="260"/>
      <c r="I13" s="261"/>
      <c r="J13" s="261"/>
      <c r="K13" s="261"/>
      <c r="L13" s="261"/>
      <c r="M13" s="262"/>
      <c r="N13" s="263"/>
      <c r="O13" s="263"/>
      <c r="P13" s="263"/>
      <c r="Q13" s="264"/>
      <c r="R13" s="264"/>
      <c r="S13" s="264"/>
      <c r="T13" s="264"/>
      <c r="U13" s="264"/>
      <c r="V13" s="265"/>
      <c r="W13" s="100"/>
      <c r="Z13" s="92"/>
      <c r="AA13" s="92"/>
      <c r="AB13" s="92"/>
      <c r="AC13" s="92"/>
      <c r="AD13" s="92"/>
    </row>
    <row r="14" spans="2:30" ht="33.75" customHeight="1" thickBot="1" x14ac:dyDescent="0.4">
      <c r="B14" s="125"/>
      <c r="C14" s="257"/>
      <c r="D14" s="258"/>
      <c r="E14" s="259"/>
      <c r="F14" s="266"/>
      <c r="G14" s="266"/>
      <c r="H14" s="260"/>
      <c r="I14" s="261"/>
      <c r="J14" s="267" t="s">
        <v>17</v>
      </c>
      <c r="K14" s="261"/>
      <c r="L14" s="261"/>
      <c r="M14" s="329" t="s">
        <v>15</v>
      </c>
      <c r="N14" s="328" t="s">
        <v>15</v>
      </c>
      <c r="O14" s="232"/>
      <c r="P14" s="232"/>
      <c r="Q14" s="232"/>
      <c r="R14" s="232"/>
      <c r="S14" s="232"/>
      <c r="T14" s="232"/>
      <c r="U14" s="232"/>
      <c r="V14" s="334" t="s">
        <v>15</v>
      </c>
      <c r="W14" s="100"/>
      <c r="Z14" s="92"/>
      <c r="AA14" s="92"/>
      <c r="AB14" s="92"/>
      <c r="AC14" s="92"/>
      <c r="AD14" s="92"/>
    </row>
    <row r="15" spans="2:30" ht="33.75" customHeight="1" thickBot="1" x14ac:dyDescent="0.45">
      <c r="B15" s="125"/>
      <c r="C15" s="257"/>
      <c r="D15" s="258"/>
      <c r="E15" s="259"/>
      <c r="F15" s="266"/>
      <c r="G15" s="259" t="s">
        <v>46</v>
      </c>
      <c r="H15" s="268"/>
      <c r="I15" s="261"/>
      <c r="J15" s="261" t="s">
        <v>35</v>
      </c>
      <c r="K15" s="266"/>
      <c r="L15" s="261"/>
      <c r="M15" s="329" t="s">
        <v>15</v>
      </c>
      <c r="N15" s="333" t="s">
        <v>15</v>
      </c>
      <c r="O15" s="269"/>
      <c r="P15" s="269"/>
      <c r="Q15" s="269"/>
      <c r="R15" s="245"/>
      <c r="S15" s="230"/>
      <c r="T15" s="270"/>
      <c r="U15" s="230"/>
      <c r="V15" s="337" t="s">
        <v>15</v>
      </c>
      <c r="W15" s="100"/>
      <c r="Z15" s="92"/>
      <c r="AA15" s="93"/>
      <c r="AB15" s="93"/>
      <c r="AC15" s="93"/>
      <c r="AD15" s="92"/>
    </row>
    <row r="16" spans="2:30" ht="33.75" customHeight="1" x14ac:dyDescent="0.35">
      <c r="B16" s="125"/>
      <c r="C16" s="272"/>
      <c r="D16" s="273"/>
      <c r="E16" s="273"/>
      <c r="F16" s="273"/>
      <c r="G16" s="266"/>
      <c r="H16" s="260"/>
      <c r="I16" s="261"/>
      <c r="J16" s="274" t="s">
        <v>18</v>
      </c>
      <c r="K16" s="261"/>
      <c r="L16" s="261"/>
      <c r="M16" s="329" t="s">
        <v>15</v>
      </c>
      <c r="N16" s="328" t="s">
        <v>15</v>
      </c>
      <c r="O16" s="275"/>
      <c r="P16" s="275"/>
      <c r="Q16" s="275"/>
      <c r="R16" s="232"/>
      <c r="S16" s="275"/>
      <c r="T16" s="275"/>
      <c r="U16" s="275"/>
      <c r="V16" s="335" t="s">
        <v>15</v>
      </c>
      <c r="W16" s="100"/>
      <c r="Z16" s="92"/>
      <c r="AA16" s="93"/>
      <c r="AB16" s="93"/>
      <c r="AC16" s="94"/>
      <c r="AD16" s="92"/>
    </row>
    <row r="17" spans="2:30" ht="33.75" customHeight="1" thickBot="1" x14ac:dyDescent="0.4">
      <c r="B17" s="125"/>
      <c r="C17" s="257"/>
      <c r="D17" s="276"/>
      <c r="E17" s="277"/>
      <c r="F17" s="266"/>
      <c r="G17" s="266"/>
      <c r="H17" s="278"/>
      <c r="I17" s="259"/>
      <c r="J17" s="279" t="s">
        <v>19</v>
      </c>
      <c r="K17" s="279"/>
      <c r="L17" s="279"/>
      <c r="M17" s="330" t="s">
        <v>15</v>
      </c>
      <c r="N17" s="332" t="s">
        <v>15</v>
      </c>
      <c r="O17" s="280"/>
      <c r="P17" s="280"/>
      <c r="Q17" s="280"/>
      <c r="R17" s="234"/>
      <c r="S17" s="234"/>
      <c r="T17" s="234"/>
      <c r="U17" s="234"/>
      <c r="V17" s="336" t="s">
        <v>15</v>
      </c>
      <c r="W17" s="100"/>
      <c r="Z17" s="95"/>
      <c r="AA17" s="96"/>
      <c r="AB17" s="96"/>
      <c r="AC17" s="97"/>
      <c r="AD17" s="92"/>
    </row>
    <row r="18" spans="2:30" ht="24" thickBot="1" x14ac:dyDescent="0.4">
      <c r="B18" s="281"/>
      <c r="C18" s="125"/>
      <c r="D18" s="282"/>
      <c r="E18" s="125"/>
      <c r="F18" s="125"/>
      <c r="G18" s="125"/>
      <c r="H18" s="125"/>
      <c r="I18" s="257"/>
      <c r="J18" s="257"/>
      <c r="K18" s="257"/>
      <c r="L18" s="257"/>
      <c r="M18" s="283"/>
      <c r="N18" s="283"/>
      <c r="O18" s="283"/>
      <c r="P18" s="283"/>
      <c r="Q18" s="283"/>
      <c r="R18" s="283"/>
      <c r="S18" s="283"/>
      <c r="T18" s="283"/>
      <c r="U18" s="283"/>
      <c r="V18" s="283"/>
      <c r="W18" s="100"/>
      <c r="Z18" s="92"/>
      <c r="AA18" s="98"/>
      <c r="AB18" s="98"/>
      <c r="AC18" s="98"/>
      <c r="AD18" s="99"/>
    </row>
    <row r="19" spans="2:30" ht="35.1" customHeight="1" thickBot="1" x14ac:dyDescent="0.4">
      <c r="B19" s="284" t="s">
        <v>22</v>
      </c>
      <c r="C19" s="285"/>
      <c r="D19" s="285"/>
      <c r="E19" s="285"/>
      <c r="F19" s="370" t="s">
        <v>50</v>
      </c>
      <c r="G19" s="370"/>
      <c r="H19" s="370"/>
      <c r="I19" s="126"/>
      <c r="J19" s="286" t="s">
        <v>53</v>
      </c>
      <c r="K19" s="126"/>
      <c r="L19" s="287"/>
      <c r="M19" s="288" t="s">
        <v>49</v>
      </c>
      <c r="N19" s="289" t="s">
        <v>48</v>
      </c>
      <c r="O19" s="290"/>
      <c r="P19" s="290"/>
      <c r="Q19" s="287"/>
      <c r="R19" s="291" t="s">
        <v>39</v>
      </c>
      <c r="S19" s="273" t="s">
        <v>45</v>
      </c>
      <c r="T19" s="273"/>
      <c r="U19" s="273"/>
      <c r="V19" s="292"/>
      <c r="W19" s="100"/>
      <c r="Z19" s="92"/>
      <c r="AA19" s="98"/>
      <c r="AB19" s="98"/>
      <c r="AC19" s="98"/>
      <c r="AD19" s="99"/>
    </row>
    <row r="20" spans="2:30" ht="34.5" customHeight="1" thickBot="1" x14ac:dyDescent="0.4">
      <c r="B20" s="284"/>
      <c r="C20" s="285"/>
      <c r="D20" s="285"/>
      <c r="E20" s="285"/>
      <c r="F20" s="370"/>
      <c r="G20" s="370"/>
      <c r="H20" s="370"/>
      <c r="I20" s="286"/>
      <c r="J20" s="125"/>
      <c r="K20" s="286"/>
      <c r="L20" s="125"/>
      <c r="M20" s="293"/>
      <c r="N20" s="293"/>
      <c r="O20" s="290"/>
      <c r="P20" s="290"/>
      <c r="Q20" s="162"/>
      <c r="R20" s="283"/>
      <c r="S20" s="126"/>
      <c r="T20" s="126"/>
      <c r="U20" s="126"/>
      <c r="V20" s="126"/>
      <c r="W20" s="100"/>
      <c r="Z20" s="86"/>
      <c r="AA20" s="84"/>
      <c r="AB20" s="84"/>
      <c r="AC20" s="84"/>
      <c r="AD20" s="85"/>
    </row>
    <row r="21" spans="2:30" ht="27.75" customHeight="1" x14ac:dyDescent="0.35">
      <c r="B21" s="10" t="s">
        <v>21</v>
      </c>
      <c r="C21" s="163"/>
      <c r="D21" s="164"/>
      <c r="E21" s="3" t="s">
        <v>44</v>
      </c>
      <c r="F21" s="3"/>
      <c r="G21" s="3"/>
      <c r="H21" s="3"/>
      <c r="I21" s="114"/>
      <c r="J21" s="114"/>
      <c r="K21" s="114"/>
      <c r="L21" s="114"/>
      <c r="M21" s="23" t="s">
        <v>71</v>
      </c>
      <c r="N21" s="11"/>
      <c r="O21" s="11"/>
      <c r="P21" s="11"/>
      <c r="Q21" s="11"/>
      <c r="R21" s="113"/>
      <c r="S21" s="114"/>
      <c r="T21" s="114"/>
      <c r="U21" s="115"/>
      <c r="V21" s="116"/>
      <c r="W21" s="100"/>
    </row>
    <row r="22" spans="2:30" ht="24.75" customHeight="1" x14ac:dyDescent="0.35">
      <c r="B22" s="351" t="s">
        <v>31</v>
      </c>
      <c r="C22" s="352"/>
      <c r="D22" s="353" t="s">
        <v>26</v>
      </c>
      <c r="E22" s="347" t="s">
        <v>27</v>
      </c>
      <c r="F22" s="347" t="s">
        <v>28</v>
      </c>
      <c r="G22" s="347" t="s">
        <v>14</v>
      </c>
      <c r="H22" s="347" t="s">
        <v>1</v>
      </c>
      <c r="I22" s="348" t="s">
        <v>2</v>
      </c>
      <c r="J22" s="348" t="s">
        <v>3</v>
      </c>
      <c r="K22" s="348" t="s">
        <v>4</v>
      </c>
      <c r="L22" s="354" t="s">
        <v>5</v>
      </c>
      <c r="M22" s="346" t="s">
        <v>26</v>
      </c>
      <c r="N22" s="347" t="s">
        <v>27</v>
      </c>
      <c r="O22" s="347" t="s">
        <v>28</v>
      </c>
      <c r="P22" s="347" t="s">
        <v>14</v>
      </c>
      <c r="Q22" s="347" t="s">
        <v>1</v>
      </c>
      <c r="R22" s="348" t="s">
        <v>2</v>
      </c>
      <c r="S22" s="348" t="s">
        <v>3</v>
      </c>
      <c r="T22" s="348" t="s">
        <v>4</v>
      </c>
      <c r="U22" s="348" t="s">
        <v>5</v>
      </c>
      <c r="V22" s="349" t="s">
        <v>6</v>
      </c>
      <c r="W22" s="100"/>
    </row>
    <row r="23" spans="2:30" ht="24.75" customHeight="1" x14ac:dyDescent="0.35">
      <c r="B23" s="6" t="s">
        <v>7</v>
      </c>
      <c r="C23" s="350" t="s">
        <v>8</v>
      </c>
      <c r="D23" s="165" t="s">
        <v>9</v>
      </c>
      <c r="E23" s="120" t="s">
        <v>10</v>
      </c>
      <c r="F23" s="120" t="s">
        <v>10</v>
      </c>
      <c r="G23" s="120" t="s">
        <v>10</v>
      </c>
      <c r="H23" s="120" t="s">
        <v>11</v>
      </c>
      <c r="I23" s="19" t="s">
        <v>10</v>
      </c>
      <c r="J23" s="19" t="s">
        <v>10</v>
      </c>
      <c r="K23" s="19" t="s">
        <v>10</v>
      </c>
      <c r="L23" s="20" t="s">
        <v>10</v>
      </c>
      <c r="M23" s="119" t="s">
        <v>7</v>
      </c>
      <c r="N23" s="120" t="s">
        <v>10</v>
      </c>
      <c r="O23" s="120" t="s">
        <v>10</v>
      </c>
      <c r="P23" s="120" t="s">
        <v>10</v>
      </c>
      <c r="Q23" s="120" t="s">
        <v>11</v>
      </c>
      <c r="R23" s="19" t="s">
        <v>10</v>
      </c>
      <c r="S23" s="19" t="s">
        <v>10</v>
      </c>
      <c r="T23" s="19" t="s">
        <v>10</v>
      </c>
      <c r="U23" s="19" t="s">
        <v>10</v>
      </c>
      <c r="V23" s="21" t="s">
        <v>12</v>
      </c>
      <c r="W23" s="100"/>
    </row>
    <row r="24" spans="2:30" ht="36" customHeight="1" x14ac:dyDescent="0.35">
      <c r="B24" s="228"/>
      <c r="C24" s="294" t="s">
        <v>33</v>
      </c>
      <c r="D24" s="295"/>
      <c r="E24" s="340" t="s">
        <v>15</v>
      </c>
      <c r="F24" s="340" t="s">
        <v>15</v>
      </c>
      <c r="G24" s="340" t="s">
        <v>15</v>
      </c>
      <c r="H24" s="340" t="s">
        <v>15</v>
      </c>
      <c r="I24" s="340" t="s">
        <v>15</v>
      </c>
      <c r="J24" s="340" t="s">
        <v>15</v>
      </c>
      <c r="K24" s="340" t="s">
        <v>15</v>
      </c>
      <c r="L24" s="341" t="s">
        <v>43</v>
      </c>
      <c r="M24" s="296"/>
      <c r="N24" s="295"/>
      <c r="O24" s="269"/>
      <c r="P24" s="269"/>
      <c r="Q24" s="269"/>
      <c r="R24" s="269"/>
      <c r="S24" s="269"/>
      <c r="T24" s="269"/>
      <c r="U24" s="269"/>
      <c r="V24" s="265"/>
      <c r="W24" s="100"/>
    </row>
    <row r="25" spans="2:30" ht="36" customHeight="1" x14ac:dyDescent="0.35">
      <c r="B25" s="297"/>
      <c r="C25" s="229" t="s">
        <v>34</v>
      </c>
      <c r="D25" s="298"/>
      <c r="E25" s="232"/>
      <c r="F25" s="232"/>
      <c r="G25" s="232"/>
      <c r="H25" s="232"/>
      <c r="I25" s="232"/>
      <c r="J25" s="232"/>
      <c r="K25" s="232"/>
      <c r="L25" s="299"/>
      <c r="M25" s="300"/>
      <c r="N25" s="230"/>
      <c r="O25" s="230"/>
      <c r="P25" s="230"/>
      <c r="Q25" s="230"/>
      <c r="R25" s="230"/>
      <c r="S25" s="230"/>
      <c r="T25" s="230"/>
      <c r="U25" s="230"/>
      <c r="V25" s="271"/>
      <c r="W25" s="100"/>
    </row>
    <row r="26" spans="2:30" ht="33.75" customHeight="1" x14ac:dyDescent="0.35">
      <c r="B26" s="297"/>
      <c r="C26" s="231" t="s">
        <v>73</v>
      </c>
      <c r="D26" s="298"/>
      <c r="E26" s="232"/>
      <c r="F26" s="232"/>
      <c r="G26" s="232"/>
      <c r="H26" s="232"/>
      <c r="I26" s="232"/>
      <c r="J26" s="232"/>
      <c r="K26" s="232"/>
      <c r="L26" s="301"/>
      <c r="M26" s="300"/>
      <c r="N26" s="230"/>
      <c r="O26" s="230"/>
      <c r="P26" s="230"/>
      <c r="Q26" s="230"/>
      <c r="R26" s="230"/>
      <c r="S26" s="230"/>
      <c r="T26" s="230"/>
      <c r="U26" s="230"/>
      <c r="V26" s="271"/>
      <c r="W26" s="100"/>
    </row>
    <row r="27" spans="2:30" ht="33.75" customHeight="1" thickBot="1" x14ac:dyDescent="0.4">
      <c r="B27" s="302"/>
      <c r="C27" s="233" t="s">
        <v>16</v>
      </c>
      <c r="D27" s="303"/>
      <c r="E27" s="304"/>
      <c r="F27" s="304"/>
      <c r="G27" s="304"/>
      <c r="H27" s="304"/>
      <c r="I27" s="304"/>
      <c r="J27" s="304"/>
      <c r="K27" s="304"/>
      <c r="L27" s="305"/>
      <c r="M27" s="300"/>
      <c r="N27" s="230"/>
      <c r="O27" s="230"/>
      <c r="P27" s="230"/>
      <c r="Q27" s="230"/>
      <c r="R27" s="230"/>
      <c r="S27" s="230"/>
      <c r="T27" s="230"/>
      <c r="U27" s="230"/>
      <c r="V27" s="246"/>
      <c r="W27" s="100"/>
    </row>
    <row r="28" spans="2:30" ht="33.75" customHeight="1" thickBot="1" x14ac:dyDescent="0.4">
      <c r="B28" s="284"/>
      <c r="C28" s="285"/>
      <c r="D28" s="306"/>
      <c r="E28" s="306"/>
      <c r="F28" s="266"/>
      <c r="G28" s="266"/>
      <c r="H28" s="266"/>
      <c r="I28" s="266"/>
      <c r="J28" s="259"/>
      <c r="K28" s="307" t="s">
        <v>47</v>
      </c>
      <c r="L28" s="259"/>
      <c r="M28" s="329" t="s">
        <v>15</v>
      </c>
      <c r="N28" s="328" t="s">
        <v>15</v>
      </c>
      <c r="O28" s="230"/>
      <c r="P28" s="230"/>
      <c r="Q28" s="230"/>
      <c r="R28" s="230"/>
      <c r="S28" s="230"/>
      <c r="T28" s="230"/>
      <c r="U28" s="230"/>
      <c r="V28" s="308"/>
      <c r="W28" s="100"/>
    </row>
    <row r="29" spans="2:30" ht="33.75" customHeight="1" thickBot="1" x14ac:dyDescent="0.4">
      <c r="B29" s="125"/>
      <c r="C29" s="285"/>
      <c r="D29" s="306"/>
      <c r="E29" s="306"/>
      <c r="F29" s="266"/>
      <c r="G29" s="126"/>
      <c r="H29" s="309" t="s">
        <v>72</v>
      </c>
      <c r="I29" s="310"/>
      <c r="J29" s="259"/>
      <c r="K29" s="307" t="s">
        <v>42</v>
      </c>
      <c r="L29" s="259"/>
      <c r="M29" s="330" t="s">
        <v>15</v>
      </c>
      <c r="N29" s="331" t="s">
        <v>15</v>
      </c>
      <c r="O29" s="234"/>
      <c r="P29" s="234"/>
      <c r="Q29" s="234"/>
      <c r="R29" s="234"/>
      <c r="S29" s="234"/>
      <c r="T29" s="234"/>
      <c r="U29" s="234"/>
      <c r="V29" s="336" t="s">
        <v>15</v>
      </c>
      <c r="W29" s="100"/>
    </row>
    <row r="30" spans="2:30" ht="18.75" customHeight="1" thickBot="1" x14ac:dyDescent="0.4">
      <c r="B30" s="126"/>
      <c r="C30" s="285"/>
      <c r="D30" s="125"/>
      <c r="E30" s="285"/>
      <c r="F30" s="126"/>
      <c r="G30" s="126"/>
      <c r="H30" s="126"/>
      <c r="I30" s="126"/>
      <c r="J30" s="126"/>
      <c r="K30" s="126"/>
      <c r="L30" s="311"/>
      <c r="M30" s="312"/>
      <c r="N30" s="313"/>
      <c r="O30" s="314"/>
      <c r="P30" s="177"/>
      <c r="Q30" s="177"/>
      <c r="R30" s="273"/>
      <c r="S30" s="273"/>
      <c r="T30" s="273"/>
      <c r="U30" s="273"/>
      <c r="V30" s="315"/>
      <c r="W30" s="100"/>
    </row>
    <row r="31" spans="2:30" ht="34.5" customHeight="1" thickBot="1" x14ac:dyDescent="0.4">
      <c r="B31" s="284" t="s">
        <v>79</v>
      </c>
      <c r="C31" s="125"/>
      <c r="D31" s="125"/>
      <c r="E31" s="125"/>
      <c r="F31" s="125"/>
      <c r="G31" s="316"/>
      <c r="H31" s="259" t="s">
        <v>40</v>
      </c>
      <c r="I31" s="266"/>
      <c r="J31" s="316"/>
      <c r="K31" s="259" t="s">
        <v>41</v>
      </c>
      <c r="L31" s="259"/>
      <c r="M31" s="366" t="s">
        <v>68</v>
      </c>
      <c r="N31" s="365"/>
      <c r="O31" s="317"/>
      <c r="P31" s="362"/>
      <c r="Q31" s="318"/>
      <c r="R31" s="125"/>
      <c r="S31" s="125"/>
      <c r="T31" s="125"/>
      <c r="U31" s="125"/>
      <c r="V31" s="125"/>
      <c r="W31" s="100"/>
    </row>
    <row r="32" spans="2:30" ht="13.5" customHeight="1" thickBot="1" x14ac:dyDescent="0.45">
      <c r="B32" s="103"/>
      <c r="C32" s="100"/>
      <c r="D32" s="100"/>
      <c r="E32" s="100"/>
      <c r="F32" s="100"/>
      <c r="G32" s="182"/>
      <c r="H32" s="183"/>
      <c r="I32" s="184"/>
      <c r="J32" s="183"/>
      <c r="K32" s="100"/>
      <c r="M32" s="100"/>
      <c r="N32" s="178"/>
      <c r="O32" s="185"/>
      <c r="P32" s="186"/>
      <c r="Q32" s="187"/>
      <c r="R32" s="100"/>
      <c r="S32" s="100"/>
      <c r="T32" s="100"/>
      <c r="U32" s="100"/>
      <c r="V32" s="100"/>
      <c r="W32" s="100"/>
    </row>
    <row r="33" spans="2:29" ht="27" customHeight="1" thickBot="1" x14ac:dyDescent="0.4">
      <c r="B33" s="22" t="s">
        <v>80</v>
      </c>
      <c r="C33" s="110"/>
      <c r="D33" s="111"/>
      <c r="E33" s="3" t="s">
        <v>44</v>
      </c>
      <c r="F33" s="3"/>
      <c r="G33" s="3"/>
      <c r="H33" s="3"/>
      <c r="I33" s="114"/>
      <c r="J33" s="114"/>
      <c r="K33" s="114"/>
      <c r="L33" s="114"/>
      <c r="M33" s="23" t="s">
        <v>71</v>
      </c>
      <c r="N33" s="11"/>
      <c r="O33" s="11"/>
      <c r="P33" s="11"/>
      <c r="Q33" s="11"/>
      <c r="R33" s="113"/>
      <c r="S33" s="114"/>
      <c r="T33" s="114"/>
      <c r="U33" s="115"/>
      <c r="V33" s="116"/>
      <c r="W33" s="100"/>
    </row>
    <row r="34" spans="2:29" ht="24.75" customHeight="1" x14ac:dyDescent="0.35">
      <c r="B34" s="188" t="s">
        <v>31</v>
      </c>
      <c r="C34" s="355"/>
      <c r="D34" s="356" t="s">
        <v>26</v>
      </c>
      <c r="E34" s="357" t="s">
        <v>27</v>
      </c>
      <c r="F34" s="357" t="s">
        <v>28</v>
      </c>
      <c r="G34" s="357" t="s">
        <v>14</v>
      </c>
      <c r="H34" s="357" t="s">
        <v>1</v>
      </c>
      <c r="I34" s="358" t="s">
        <v>2</v>
      </c>
      <c r="J34" s="358" t="s">
        <v>3</v>
      </c>
      <c r="K34" s="358" t="s">
        <v>4</v>
      </c>
      <c r="L34" s="359" t="s">
        <v>5</v>
      </c>
      <c r="M34" s="360" t="s">
        <v>26</v>
      </c>
      <c r="N34" s="357" t="s">
        <v>27</v>
      </c>
      <c r="O34" s="357" t="s">
        <v>28</v>
      </c>
      <c r="P34" s="357" t="s">
        <v>14</v>
      </c>
      <c r="Q34" s="357" t="s">
        <v>1</v>
      </c>
      <c r="R34" s="358" t="s">
        <v>2</v>
      </c>
      <c r="S34" s="358" t="s">
        <v>3</v>
      </c>
      <c r="T34" s="358" t="s">
        <v>4</v>
      </c>
      <c r="U34" s="358" t="s">
        <v>5</v>
      </c>
      <c r="V34" s="361" t="s">
        <v>6</v>
      </c>
      <c r="W34" s="100"/>
    </row>
    <row r="35" spans="2:29" ht="24.75" customHeight="1" x14ac:dyDescent="0.35">
      <c r="B35" s="9" t="s">
        <v>7</v>
      </c>
      <c r="C35" s="350" t="s">
        <v>8</v>
      </c>
      <c r="D35" s="165" t="s">
        <v>9</v>
      </c>
      <c r="E35" s="120" t="s">
        <v>10</v>
      </c>
      <c r="F35" s="120" t="s">
        <v>10</v>
      </c>
      <c r="G35" s="120" t="s">
        <v>10</v>
      </c>
      <c r="H35" s="120" t="s">
        <v>11</v>
      </c>
      <c r="I35" s="19" t="s">
        <v>10</v>
      </c>
      <c r="J35" s="19" t="s">
        <v>10</v>
      </c>
      <c r="K35" s="19" t="s">
        <v>10</v>
      </c>
      <c r="L35" s="20" t="s">
        <v>10</v>
      </c>
      <c r="M35" s="119" t="s">
        <v>7</v>
      </c>
      <c r="N35" s="120" t="s">
        <v>10</v>
      </c>
      <c r="O35" s="120" t="s">
        <v>10</v>
      </c>
      <c r="P35" s="120" t="s">
        <v>10</v>
      </c>
      <c r="Q35" s="120" t="s">
        <v>11</v>
      </c>
      <c r="R35" s="19" t="s">
        <v>10</v>
      </c>
      <c r="S35" s="19" t="s">
        <v>10</v>
      </c>
      <c r="T35" s="19" t="s">
        <v>10</v>
      </c>
      <c r="U35" s="19" t="s">
        <v>10</v>
      </c>
      <c r="V35" s="21" t="s">
        <v>12</v>
      </c>
      <c r="W35" s="100"/>
    </row>
    <row r="36" spans="2:29" ht="36.75" customHeight="1" x14ac:dyDescent="0.35">
      <c r="B36" s="227"/>
      <c r="C36" s="294" t="s">
        <v>33</v>
      </c>
      <c r="D36" s="319"/>
      <c r="E36" s="340" t="str">
        <f t="shared" ref="E36:L36" si="0">E24</f>
        <v>-</v>
      </c>
      <c r="F36" s="340" t="str">
        <f t="shared" si="0"/>
        <v>-</v>
      </c>
      <c r="G36" s="340" t="str">
        <f t="shared" si="0"/>
        <v>-</v>
      </c>
      <c r="H36" s="340" t="str">
        <f t="shared" si="0"/>
        <v>-</v>
      </c>
      <c r="I36" s="340" t="str">
        <f t="shared" si="0"/>
        <v>-</v>
      </c>
      <c r="J36" s="340" t="str">
        <f t="shared" si="0"/>
        <v>-</v>
      </c>
      <c r="K36" s="340" t="str">
        <f t="shared" si="0"/>
        <v>-</v>
      </c>
      <c r="L36" s="341" t="str">
        <f t="shared" si="0"/>
        <v xml:space="preserve"> -</v>
      </c>
      <c r="M36" s="300"/>
      <c r="N36" s="230"/>
      <c r="O36" s="230"/>
      <c r="P36" s="230"/>
      <c r="Q36" s="230"/>
      <c r="R36" s="230"/>
      <c r="S36" s="230"/>
      <c r="T36" s="230"/>
      <c r="U36" s="230"/>
      <c r="V36" s="271"/>
      <c r="W36" s="125"/>
      <c r="AC36" s="126"/>
    </row>
    <row r="37" spans="2:29" ht="36.75" customHeight="1" x14ac:dyDescent="0.35">
      <c r="B37" s="227"/>
      <c r="C37" s="320" t="s">
        <v>20</v>
      </c>
      <c r="D37" s="319"/>
      <c r="E37" s="230"/>
      <c r="F37" s="230"/>
      <c r="G37" s="230"/>
      <c r="H37" s="230"/>
      <c r="I37" s="230"/>
      <c r="J37" s="230"/>
      <c r="K37" s="230"/>
      <c r="L37" s="230"/>
      <c r="M37" s="300"/>
      <c r="N37" s="230"/>
      <c r="O37" s="230"/>
      <c r="P37" s="230"/>
      <c r="Q37" s="230"/>
      <c r="R37" s="230"/>
      <c r="S37" s="230"/>
      <c r="T37" s="230"/>
      <c r="U37" s="230"/>
      <c r="V37" s="271"/>
      <c r="W37" s="125"/>
    </row>
    <row r="38" spans="2:29" s="172" customFormat="1" ht="36.75" customHeight="1" x14ac:dyDescent="0.35">
      <c r="B38" s="239"/>
      <c r="C38" s="229" t="s">
        <v>54</v>
      </c>
      <c r="D38" s="241"/>
      <c r="E38" s="235"/>
      <c r="F38" s="235"/>
      <c r="G38" s="235"/>
      <c r="H38" s="242"/>
      <c r="I38" s="235"/>
      <c r="J38" s="235"/>
      <c r="K38" s="235"/>
      <c r="L38" s="235"/>
      <c r="M38" s="300"/>
      <c r="N38" s="230"/>
      <c r="O38" s="230"/>
      <c r="P38" s="230"/>
      <c r="Q38" s="230"/>
      <c r="R38" s="230"/>
      <c r="S38" s="230"/>
      <c r="T38" s="230"/>
      <c r="U38" s="230"/>
      <c r="V38" s="271"/>
      <c r="W38" s="283"/>
    </row>
    <row r="39" spans="2:29" s="172" customFormat="1" ht="36.75" customHeight="1" thickBot="1" x14ac:dyDescent="0.4">
      <c r="B39" s="321"/>
      <c r="C39" s="236" t="s">
        <v>55</v>
      </c>
      <c r="D39" s="303"/>
      <c r="E39" s="304"/>
      <c r="F39" s="304"/>
      <c r="G39" s="304"/>
      <c r="H39" s="237"/>
      <c r="I39" s="237"/>
      <c r="J39" s="237"/>
      <c r="K39" s="237"/>
      <c r="L39" s="238"/>
      <c r="M39" s="300"/>
      <c r="N39" s="230"/>
      <c r="O39" s="230"/>
      <c r="P39" s="230"/>
      <c r="Q39" s="230"/>
      <c r="R39" s="230"/>
      <c r="S39" s="230"/>
      <c r="T39" s="230"/>
      <c r="U39" s="230"/>
      <c r="V39" s="271"/>
      <c r="W39" s="283"/>
    </row>
    <row r="40" spans="2:29" ht="33.75" customHeight="1" x14ac:dyDescent="0.35">
      <c r="B40" s="281" t="s">
        <v>13</v>
      </c>
      <c r="C40" s="125"/>
      <c r="D40" s="259"/>
      <c r="E40" s="259"/>
      <c r="F40" s="259"/>
      <c r="G40" s="307"/>
      <c r="H40" s="307"/>
      <c r="I40" s="307" t="s">
        <v>51</v>
      </c>
      <c r="J40" s="307"/>
      <c r="K40" s="307"/>
      <c r="L40" s="307"/>
      <c r="M40" s="300"/>
      <c r="N40" s="230"/>
      <c r="O40" s="230"/>
      <c r="P40" s="230"/>
      <c r="Q40" s="230"/>
      <c r="R40" s="230"/>
      <c r="S40" s="230"/>
      <c r="T40" s="230"/>
      <c r="U40" s="230"/>
      <c r="V40" s="271"/>
      <c r="W40" s="125"/>
    </row>
    <row r="41" spans="2:29" ht="33.75" customHeight="1" thickBot="1" x14ac:dyDescent="0.4">
      <c r="B41" s="91"/>
      <c r="C41" s="322"/>
      <c r="D41" s="322"/>
      <c r="E41" s="259"/>
      <c r="F41" s="259"/>
      <c r="G41" s="307"/>
      <c r="H41" s="307"/>
      <c r="I41" s="307" t="s">
        <v>52</v>
      </c>
      <c r="J41" s="307"/>
      <c r="K41" s="307"/>
      <c r="L41" s="307"/>
      <c r="M41" s="338" t="s">
        <v>43</v>
      </c>
      <c r="N41" s="339" t="s">
        <v>43</v>
      </c>
      <c r="O41" s="323"/>
      <c r="P41" s="323"/>
      <c r="Q41" s="323"/>
      <c r="R41" s="324"/>
      <c r="S41" s="324"/>
      <c r="T41" s="324"/>
      <c r="U41" s="324"/>
      <c r="V41" s="342" t="s">
        <v>43</v>
      </c>
      <c r="W41" s="125"/>
    </row>
    <row r="42" spans="2:29" x14ac:dyDescent="0.35">
      <c r="B42" s="91"/>
      <c r="C42" s="322"/>
      <c r="D42" s="322"/>
      <c r="E42" s="125"/>
      <c r="F42" s="125"/>
      <c r="G42" s="125"/>
      <c r="H42" s="125"/>
      <c r="I42" s="125"/>
      <c r="J42" s="125"/>
      <c r="K42" s="125"/>
      <c r="L42" s="125"/>
      <c r="M42" s="125"/>
      <c r="N42" s="125"/>
      <c r="O42" s="125"/>
      <c r="P42" s="125"/>
      <c r="Q42" s="125"/>
      <c r="R42" s="125"/>
      <c r="S42" s="125"/>
      <c r="T42" s="125"/>
      <c r="U42" s="125"/>
      <c r="V42" s="125"/>
      <c r="W42" s="125"/>
    </row>
    <row r="43" spans="2:29" x14ac:dyDescent="0.35">
      <c r="C43" s="56"/>
      <c r="D43" s="52"/>
      <c r="E43" s="100"/>
      <c r="F43" s="100"/>
      <c r="G43" s="100"/>
      <c r="H43" s="100"/>
      <c r="I43" s="100"/>
      <c r="J43" s="100"/>
      <c r="K43" s="100"/>
      <c r="L43" s="100"/>
      <c r="O43" s="100"/>
      <c r="P43" s="100"/>
      <c r="Q43" s="100"/>
      <c r="R43" s="100"/>
      <c r="S43" s="100"/>
      <c r="T43" s="100"/>
      <c r="U43" s="100"/>
      <c r="V43" s="100"/>
      <c r="W43" s="100"/>
    </row>
    <row r="44" spans="2:29" x14ac:dyDescent="0.35">
      <c r="B44" s="44"/>
      <c r="C44" s="45"/>
      <c r="D44" s="46"/>
      <c r="E44" s="47"/>
      <c r="F44" s="48"/>
      <c r="G44" s="48"/>
      <c r="H44" s="44"/>
      <c r="I44" s="44"/>
      <c r="J44" s="48"/>
      <c r="K44" s="64"/>
      <c r="L44" s="190"/>
      <c r="O44" s="192"/>
      <c r="P44" s="193"/>
      <c r="Q44" s="193"/>
      <c r="R44" s="193"/>
      <c r="S44" s="193"/>
      <c r="T44" s="48"/>
      <c r="U44" s="100"/>
      <c r="V44" s="100"/>
      <c r="W44" s="100"/>
    </row>
    <row r="45" spans="2:29" x14ac:dyDescent="0.35">
      <c r="B45" s="49" t="s">
        <v>13</v>
      </c>
      <c r="C45" s="45"/>
      <c r="D45" s="50"/>
      <c r="J45" s="51"/>
      <c r="K45" s="65"/>
      <c r="L45" s="66"/>
      <c r="O45" s="73"/>
      <c r="P45" s="66"/>
      <c r="Q45" s="66"/>
      <c r="R45" s="66"/>
      <c r="S45" s="66"/>
      <c r="T45" s="52"/>
      <c r="U45" s="100"/>
      <c r="V45" s="100"/>
      <c r="W45" s="100"/>
    </row>
    <row r="46" spans="2:29" x14ac:dyDescent="0.35">
      <c r="J46" s="51"/>
      <c r="K46" s="52"/>
      <c r="L46" s="53"/>
      <c r="M46" s="71"/>
      <c r="N46" s="74"/>
      <c r="O46" s="75"/>
      <c r="P46" s="52"/>
      <c r="Q46" s="52"/>
      <c r="R46" s="52"/>
      <c r="S46" s="52"/>
      <c r="T46" s="52"/>
      <c r="U46" s="100"/>
      <c r="V46" s="100"/>
      <c r="W46" s="100"/>
    </row>
    <row r="47" spans="2:29" x14ac:dyDescent="0.35">
      <c r="J47" s="52"/>
      <c r="K47" s="52"/>
      <c r="L47" s="55"/>
      <c r="M47" s="100"/>
      <c r="O47" s="100"/>
      <c r="T47" s="52"/>
      <c r="U47" s="100"/>
      <c r="V47" s="100"/>
      <c r="W47" s="100"/>
    </row>
    <row r="48" spans="2:29" x14ac:dyDescent="0.35">
      <c r="J48" s="51"/>
      <c r="K48" s="57"/>
      <c r="L48" s="52"/>
      <c r="M48" s="76"/>
      <c r="O48" s="100"/>
      <c r="T48" s="52"/>
      <c r="U48" s="100"/>
      <c r="V48" s="100"/>
      <c r="W48" s="100"/>
    </row>
    <row r="49" spans="2:23" x14ac:dyDescent="0.35">
      <c r="B49" s="52"/>
      <c r="C49" s="45"/>
      <c r="D49" s="52"/>
      <c r="J49" s="52"/>
      <c r="K49" s="52"/>
      <c r="L49" s="53"/>
      <c r="M49" s="71"/>
      <c r="O49" s="100"/>
      <c r="T49" s="52"/>
      <c r="U49" s="100"/>
      <c r="V49" s="100"/>
      <c r="W49" s="100"/>
    </row>
    <row r="50" spans="2:23" x14ac:dyDescent="0.35">
      <c r="B50" s="52"/>
      <c r="C50" s="45"/>
      <c r="D50" s="52"/>
      <c r="E50" s="58"/>
      <c r="F50" s="52"/>
      <c r="G50" s="59"/>
      <c r="H50" s="59"/>
      <c r="I50" s="55"/>
      <c r="K50" s="60"/>
      <c r="L50" s="54"/>
      <c r="M50" s="71"/>
      <c r="O50" s="100"/>
      <c r="T50" s="52"/>
    </row>
    <row r="51" spans="2:23" x14ac:dyDescent="0.35">
      <c r="B51" s="52"/>
      <c r="C51" s="45"/>
      <c r="D51" s="52"/>
      <c r="E51" s="58"/>
      <c r="F51" s="52"/>
      <c r="G51" s="61"/>
      <c r="H51" s="52"/>
      <c r="I51" s="51"/>
      <c r="K51" s="57"/>
      <c r="L51" s="52"/>
      <c r="M51" s="71"/>
      <c r="N51" s="74"/>
      <c r="O51" s="100"/>
      <c r="T51" s="52"/>
    </row>
    <row r="52" spans="2:23" x14ac:dyDescent="0.35">
      <c r="B52" s="52"/>
      <c r="C52" s="45"/>
      <c r="D52" s="52"/>
      <c r="E52" s="58"/>
      <c r="F52" s="52"/>
      <c r="G52" s="52"/>
      <c r="H52" s="52"/>
      <c r="I52" s="51"/>
      <c r="K52" s="57"/>
      <c r="L52" s="52"/>
      <c r="M52" s="53"/>
      <c r="N52" s="54"/>
      <c r="O52" s="54"/>
      <c r="P52" s="54"/>
      <c r="Q52" s="54"/>
      <c r="R52" s="54"/>
      <c r="S52" s="62"/>
      <c r="T52" s="52"/>
    </row>
    <row r="53" spans="2:23" x14ac:dyDescent="0.35">
      <c r="B53" s="52"/>
      <c r="C53" s="45"/>
      <c r="D53" s="59"/>
      <c r="E53" s="63"/>
      <c r="F53" s="52"/>
      <c r="G53" s="52"/>
      <c r="H53" s="52"/>
      <c r="I53" s="51"/>
      <c r="J53" s="51"/>
      <c r="K53" s="57"/>
      <c r="L53" s="52"/>
      <c r="M53" s="53"/>
      <c r="N53" s="54"/>
      <c r="O53" s="54"/>
      <c r="P53" s="54"/>
      <c r="Q53" s="54"/>
      <c r="R53" s="54"/>
      <c r="S53" s="62"/>
      <c r="T53" s="52"/>
    </row>
    <row r="54" spans="2:23" x14ac:dyDescent="0.35">
      <c r="B54" s="52"/>
      <c r="C54" s="45"/>
      <c r="D54" s="59"/>
      <c r="E54" s="63"/>
      <c r="F54" s="52"/>
      <c r="G54" s="52"/>
      <c r="H54" s="52"/>
      <c r="I54" s="51"/>
      <c r="J54" s="51"/>
      <c r="K54" s="57"/>
      <c r="L54" s="52"/>
      <c r="N54" s="54"/>
      <c r="O54" s="54"/>
      <c r="P54" s="54"/>
      <c r="Q54" s="54"/>
      <c r="R54" s="54"/>
      <c r="S54" s="62"/>
      <c r="T54" s="52"/>
    </row>
    <row r="55" spans="2:23" x14ac:dyDescent="0.35">
      <c r="B55" s="52"/>
      <c r="C55" s="52"/>
      <c r="D55" s="52"/>
      <c r="E55" s="52"/>
      <c r="F55" s="52"/>
      <c r="G55" s="52"/>
      <c r="H55" s="52"/>
      <c r="I55" s="51"/>
      <c r="J55" s="51"/>
      <c r="K55" s="57"/>
      <c r="L55" s="53"/>
      <c r="N55" s="54"/>
      <c r="O55" s="54"/>
      <c r="P55" s="54"/>
      <c r="Q55" s="54"/>
      <c r="R55" s="54"/>
      <c r="S55" s="62"/>
      <c r="T55" s="52"/>
    </row>
    <row r="56" spans="2:23" x14ac:dyDescent="0.35">
      <c r="B56" s="52"/>
      <c r="C56" s="52"/>
      <c r="D56" s="52"/>
      <c r="E56" s="52"/>
      <c r="F56" s="52"/>
      <c r="G56" s="52"/>
      <c r="H56" s="52"/>
      <c r="I56" s="51"/>
      <c r="J56" s="51"/>
      <c r="K56" s="57"/>
      <c r="L56" s="53"/>
      <c r="N56" s="54"/>
      <c r="O56" s="54"/>
      <c r="P56" s="54"/>
      <c r="Q56" s="54"/>
      <c r="R56" s="54"/>
      <c r="S56" s="62"/>
      <c r="T56" s="52"/>
    </row>
    <row r="57" spans="2:23" x14ac:dyDescent="0.35"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N57" s="52"/>
      <c r="O57" s="52"/>
      <c r="P57" s="52"/>
      <c r="Q57" s="52"/>
      <c r="R57" s="52"/>
      <c r="S57" s="52"/>
      <c r="T57" s="52"/>
    </row>
  </sheetData>
  <sheetProtection password="8515" sheet="1" objects="1" scenarios="1" insertColumns="0" insertRows="0"/>
  <protectedRanges>
    <protectedRange sqref="L44 AA7 O44:S44" name="Bereich2"/>
  </protectedRanges>
  <mergeCells count="1">
    <mergeCell ref="F19:H20"/>
  </mergeCells>
  <printOptions gridLinesSet="0"/>
  <pageMargins left="0.55118110236220474" right="0.19685039370078741" top="0.39370078740157483" bottom="0" header="0.23622047244094491" footer="0.51181102362204722"/>
  <pageSetup paperSize="9" scale="48" orientation="landscape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Beispiel Milchkuh </vt:lpstr>
      <vt:lpstr>Leerformular mit Formeln</vt:lpstr>
      <vt:lpstr>Leerformular ohne Formeln</vt:lpstr>
      <vt:lpstr>'Beispiel Milchkuh '!Druckbereich</vt:lpstr>
      <vt:lpstr>'Leerformular mit Formeln'!Druckbereich</vt:lpstr>
      <vt:lpstr>'Leerformular ohne Formeln'!Druckbereich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Böhm, Michael (aelf-pk)</dc:creator>
  <cp:lastModifiedBy>Greiner, Heike (LfL)</cp:lastModifiedBy>
  <cp:lastPrinted>2018-01-24T13:16:16Z</cp:lastPrinted>
  <dcterms:created xsi:type="dcterms:W3CDTF">2000-12-14T18:41:28Z</dcterms:created>
  <dcterms:modified xsi:type="dcterms:W3CDTF">2018-01-26T06:52:35Z</dcterms:modified>
</cp:coreProperties>
</file>